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BONAERENSES 9H" sheetId="17" r:id="rId10"/>
    <sheet name="BONAERENSES 18H" sheetId="19" r:id="rId11"/>
    <sheet name="ENTREGA C-HCP" sheetId="13" r:id="rId12"/>
    <sheet name="ENTREGA S-HCP" sheetId="14" r:id="rId13"/>
    <sheet name="ENTREGA BONAERENSES ALB" sheetId="18" state="hidden" r:id="rId14"/>
    <sheet name="BONAERENSES CON HCP" sheetId="20" state="hidden" r:id="rId15"/>
    <sheet name="HORARIO" sheetId="16" state="hidden" r:id="rId16"/>
    <sheet name="TODOS GROSS" sheetId="15" state="hidden" r:id="rId17"/>
  </sheets>
  <calcPr calcId="125725"/>
</workbook>
</file>

<file path=xl/calcChain.xml><?xml version="1.0" encoding="utf-8"?>
<calcChain xmlns="http://schemas.openxmlformats.org/spreadsheetml/2006/main">
  <c r="H76" i="19"/>
  <c r="H86"/>
  <c r="H85"/>
  <c r="H84"/>
  <c r="H83"/>
  <c r="H82"/>
  <c r="H81"/>
  <c r="H80"/>
  <c r="H79"/>
  <c r="G35" i="20"/>
  <c r="H35" s="1"/>
  <c r="G34"/>
  <c r="H34" s="1"/>
  <c r="G33"/>
  <c r="H33" s="1"/>
  <c r="G32"/>
  <c r="G31"/>
  <c r="G30"/>
  <c r="G24"/>
  <c r="H24" s="1"/>
  <c r="G23"/>
  <c r="H23" s="1"/>
  <c r="G22"/>
  <c r="H22" s="1"/>
  <c r="G21"/>
  <c r="G20"/>
  <c r="G19"/>
  <c r="G55"/>
  <c r="H55" s="1"/>
  <c r="G54"/>
  <c r="H54" s="1"/>
  <c r="G53"/>
  <c r="H53" s="1"/>
  <c r="G52"/>
  <c r="G51"/>
  <c r="G50"/>
  <c r="G76" i="19"/>
  <c r="G85"/>
  <c r="F24" i="14"/>
  <c r="E36"/>
  <c r="D36"/>
  <c r="C36"/>
  <c r="B36"/>
  <c r="A36"/>
  <c r="H10" i="19"/>
  <c r="G10"/>
  <c r="H30" i="13"/>
  <c r="G30"/>
  <c r="H29"/>
  <c r="G29"/>
  <c r="G42"/>
  <c r="H42" s="1"/>
  <c r="G41"/>
  <c r="H41" s="1"/>
  <c r="F24"/>
  <c r="E24"/>
  <c r="D24"/>
  <c r="C24"/>
  <c r="B24"/>
  <c r="A24"/>
  <c r="F23"/>
  <c r="E23"/>
  <c r="D23"/>
  <c r="C23"/>
  <c r="B23"/>
  <c r="A23"/>
  <c r="H29" i="1"/>
  <c r="G29"/>
  <c r="F42" i="14"/>
  <c r="F30"/>
  <c r="G18" i="13"/>
  <c r="H18" s="1"/>
  <c r="G17"/>
  <c r="H17" s="1"/>
  <c r="G12" i="1" l="1"/>
  <c r="H12" s="1"/>
  <c r="K22"/>
  <c r="G36" i="13"/>
  <c r="H36" s="1"/>
  <c r="G35"/>
  <c r="H35" s="1"/>
  <c r="G48"/>
  <c r="H48" s="1"/>
  <c r="G47"/>
  <c r="H47" s="1"/>
  <c r="F21" i="17"/>
  <c r="F22"/>
  <c r="F12"/>
  <c r="F11"/>
  <c r="F13"/>
  <c r="F14"/>
  <c r="F10"/>
  <c r="F12" i="14"/>
  <c r="F48"/>
  <c r="F61" i="20" l="1"/>
  <c r="E61"/>
  <c r="D61"/>
  <c r="C61"/>
  <c r="B61"/>
  <c r="A61"/>
  <c r="F60"/>
  <c r="E60"/>
  <c r="D60"/>
  <c r="C60"/>
  <c r="B60"/>
  <c r="A60"/>
  <c r="F59"/>
  <c r="E59"/>
  <c r="D59"/>
  <c r="C59"/>
  <c r="B59"/>
  <c r="A59"/>
  <c r="A57"/>
  <c r="A48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A37"/>
  <c r="A28"/>
  <c r="A26"/>
  <c r="A17"/>
  <c r="F15"/>
  <c r="E15"/>
  <c r="D15"/>
  <c r="C15"/>
  <c r="B15"/>
  <c r="A15"/>
  <c r="A13"/>
  <c r="A4"/>
  <c r="G12"/>
  <c r="H12" s="1"/>
  <c r="G11"/>
  <c r="H11" s="1"/>
  <c r="G10"/>
  <c r="F10"/>
  <c r="E10"/>
  <c r="D10"/>
  <c r="C10"/>
  <c r="B10"/>
  <c r="A10"/>
  <c r="G9"/>
  <c r="F9"/>
  <c r="E9"/>
  <c r="D9"/>
  <c r="C9"/>
  <c r="B9"/>
  <c r="A9"/>
  <c r="A7"/>
  <c r="A6"/>
  <c r="A5"/>
  <c r="A2"/>
  <c r="A1"/>
  <c r="E19" i="18"/>
  <c r="D19"/>
  <c r="C19"/>
  <c r="B19"/>
  <c r="A19"/>
  <c r="E18"/>
  <c r="D18"/>
  <c r="C18"/>
  <c r="B18"/>
  <c r="A18"/>
  <c r="E12"/>
  <c r="D12"/>
  <c r="C12"/>
  <c r="B12"/>
  <c r="A12"/>
  <c r="E11"/>
  <c r="D11"/>
  <c r="C11"/>
  <c r="B11"/>
  <c r="A11"/>
  <c r="E10"/>
  <c r="D10"/>
  <c r="C10"/>
  <c r="B10"/>
  <c r="A10"/>
  <c r="A16"/>
  <c r="A14"/>
  <c r="A8"/>
  <c r="A4"/>
  <c r="A6"/>
  <c r="A3"/>
  <c r="A2"/>
  <c r="A1"/>
  <c r="I83" i="16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6"/>
  <c r="I55"/>
  <c r="I54"/>
  <c r="I53"/>
  <c r="I52"/>
  <c r="I51"/>
  <c r="I50"/>
  <c r="I49"/>
  <c r="I48"/>
  <c r="I47"/>
  <c r="J82" s="1"/>
  <c r="I46"/>
  <c r="I45"/>
  <c r="I44"/>
  <c r="I4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6"/>
  <c r="I15"/>
  <c r="I14"/>
  <c r="I13"/>
  <c r="I12"/>
  <c r="I11"/>
  <c r="I10"/>
  <c r="I8"/>
  <c r="J41" l="1"/>
  <c r="J83" s="1"/>
  <c r="K17" i="4"/>
  <c r="K18"/>
  <c r="K19"/>
  <c r="K20"/>
  <c r="K21"/>
  <c r="K22"/>
  <c r="K23"/>
  <c r="K24"/>
  <c r="K25"/>
  <c r="K26"/>
  <c r="K27"/>
  <c r="K28"/>
  <c r="K29"/>
  <c r="G111" i="19"/>
  <c r="H111" s="1"/>
  <c r="G105"/>
  <c r="H105" s="1"/>
  <c r="G108"/>
  <c r="H108" s="1"/>
  <c r="G104"/>
  <c r="H104" s="1"/>
  <c r="G106"/>
  <c r="H106" s="1"/>
  <c r="G115"/>
  <c r="H115" s="1"/>
  <c r="G103"/>
  <c r="H103" s="1"/>
  <c r="G110"/>
  <c r="H110" s="1"/>
  <c r="G116"/>
  <c r="H116" s="1"/>
  <c r="G114"/>
  <c r="H114" s="1"/>
  <c r="G118"/>
  <c r="H118" s="1"/>
  <c r="G113"/>
  <c r="H113" s="1"/>
  <c r="G107"/>
  <c r="G117"/>
  <c r="H117" s="1"/>
  <c r="G109"/>
  <c r="G112"/>
  <c r="G88"/>
  <c r="G78"/>
  <c r="H78" s="1"/>
  <c r="G82"/>
  <c r="G83"/>
  <c r="G87"/>
  <c r="H87" s="1"/>
  <c r="G77"/>
  <c r="H77" s="1"/>
  <c r="G79"/>
  <c r="G84"/>
  <c r="G89"/>
  <c r="H89" s="1"/>
  <c r="G86"/>
  <c r="G75"/>
  <c r="H75" s="1"/>
  <c r="G81"/>
  <c r="G80"/>
  <c r="G65"/>
  <c r="H65" s="1"/>
  <c r="G66"/>
  <c r="H66" s="1"/>
  <c r="G64"/>
  <c r="G63"/>
  <c r="G57"/>
  <c r="H57" s="1"/>
  <c r="G54"/>
  <c r="H54" s="1"/>
  <c r="G52"/>
  <c r="H52" s="1"/>
  <c r="G55"/>
  <c r="H55" s="1"/>
  <c r="G56"/>
  <c r="G53"/>
  <c r="G58"/>
  <c r="K19"/>
  <c r="K18"/>
  <c r="K17"/>
  <c r="K16"/>
  <c r="K15"/>
  <c r="K14"/>
  <c r="G15"/>
  <c r="H15" s="1"/>
  <c r="G19"/>
  <c r="H19" s="1"/>
  <c r="G18"/>
  <c r="H18" s="1"/>
  <c r="G14"/>
  <c r="G16"/>
  <c r="G17"/>
  <c r="A6"/>
  <c r="A5"/>
  <c r="A2"/>
  <c r="A1"/>
  <c r="A6" i="17"/>
  <c r="A2"/>
  <c r="A1"/>
  <c r="D71" i="14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10" i="6"/>
  <c r="F15"/>
  <c r="F16"/>
  <c r="F13"/>
  <c r="F14"/>
  <c r="F11"/>
  <c r="F12"/>
  <c r="F33" i="7"/>
  <c r="F35"/>
  <c r="F31"/>
  <c r="F30"/>
  <c r="F34"/>
  <c r="F32"/>
  <c r="F19"/>
  <c r="F24"/>
  <c r="F22"/>
  <c r="F16"/>
  <c r="F17"/>
  <c r="F18"/>
  <c r="F11"/>
  <c r="F15"/>
  <c r="F12"/>
  <c r="F14"/>
  <c r="F13"/>
  <c r="F10"/>
  <c r="F35" i="9"/>
  <c r="F32"/>
  <c r="F36"/>
  <c r="F37"/>
  <c r="F34"/>
  <c r="F33"/>
  <c r="F31"/>
  <c r="F30"/>
  <c r="F26"/>
  <c r="F20"/>
  <c r="F19"/>
  <c r="F24"/>
  <c r="F17"/>
  <c r="F25"/>
  <c r="F21"/>
  <c r="F15"/>
  <c r="F22"/>
  <c r="F16"/>
  <c r="F23"/>
  <c r="F14"/>
  <c r="F18"/>
  <c r="F12"/>
  <c r="F13"/>
  <c r="F9"/>
  <c r="F11"/>
  <c r="F10"/>
  <c r="F24" i="10"/>
  <c r="F25"/>
  <c r="F23"/>
  <c r="F22"/>
  <c r="F16"/>
  <c r="F14"/>
  <c r="F12"/>
  <c r="F11"/>
  <c r="G16" i="8"/>
  <c r="H16" s="1"/>
  <c r="G13"/>
  <c r="H13" s="1"/>
  <c r="G14"/>
  <c r="H14" s="1"/>
  <c r="G10"/>
  <c r="H10" s="1"/>
  <c r="G11"/>
  <c r="H11" s="1"/>
  <c r="G12"/>
  <c r="H12" s="1"/>
  <c r="K39" i="5"/>
  <c r="K38"/>
  <c r="K37"/>
  <c r="K36"/>
  <c r="K35"/>
  <c r="G39"/>
  <c r="H39" s="1"/>
  <c r="G38"/>
  <c r="H38" s="1"/>
  <c r="G37"/>
  <c r="H37" s="1"/>
  <c r="G36"/>
  <c r="H36" s="1"/>
  <c r="G35"/>
  <c r="H35" s="1"/>
  <c r="G33"/>
  <c r="H33" s="1"/>
  <c r="G34"/>
  <c r="H34" s="1"/>
  <c r="G32"/>
  <c r="H32" s="1"/>
  <c r="G31"/>
  <c r="H31" s="1"/>
  <c r="K22"/>
  <c r="K21"/>
  <c r="K20"/>
  <c r="K19"/>
  <c r="K18"/>
  <c r="K17"/>
  <c r="K16"/>
  <c r="K15"/>
  <c r="K14"/>
  <c r="K13"/>
  <c r="K12"/>
  <c r="K11"/>
  <c r="K27"/>
  <c r="G26"/>
  <c r="H26" s="1"/>
  <c r="K26"/>
  <c r="G21"/>
  <c r="H21" s="1"/>
  <c r="K25"/>
  <c r="G25"/>
  <c r="H25" s="1"/>
  <c r="K24"/>
  <c r="G20"/>
  <c r="H20" s="1"/>
  <c r="G23"/>
  <c r="H23" s="1"/>
  <c r="G17"/>
  <c r="H17" s="1"/>
  <c r="G19"/>
  <c r="H19" s="1"/>
  <c r="G24"/>
  <c r="H24" s="1"/>
  <c r="G22"/>
  <c r="H22" s="1"/>
  <c r="G15"/>
  <c r="H15" s="1"/>
  <c r="G16"/>
  <c r="H16" s="1"/>
  <c r="G14"/>
  <c r="H14" s="1"/>
  <c r="G18"/>
  <c r="H18" s="1"/>
  <c r="G13"/>
  <c r="H13" s="1"/>
  <c r="G9"/>
  <c r="H9" s="1"/>
  <c r="G11"/>
  <c r="H11" s="1"/>
  <c r="G12"/>
  <c r="H12" s="1"/>
  <c r="G10"/>
  <c r="H10" s="1"/>
  <c r="G29" i="4"/>
  <c r="H29" s="1"/>
  <c r="G24"/>
  <c r="H24" s="1"/>
  <c r="G23"/>
  <c r="H23" s="1"/>
  <c r="G28"/>
  <c r="H28" s="1"/>
  <c r="G26"/>
  <c r="H26" s="1"/>
  <c r="G25"/>
  <c r="H25" s="1"/>
  <c r="G27"/>
  <c r="H27" s="1"/>
  <c r="G22"/>
  <c r="H22" s="1"/>
  <c r="G21"/>
  <c r="H21" s="1"/>
  <c r="G14"/>
  <c r="H14" s="1"/>
  <c r="G16"/>
  <c r="H16" s="1"/>
  <c r="G20"/>
  <c r="H20" s="1"/>
  <c r="G19"/>
  <c r="H19" s="1"/>
  <c r="G17"/>
  <c r="H17" s="1"/>
  <c r="G13"/>
  <c r="H13" s="1"/>
  <c r="G11"/>
  <c r="H11" s="1"/>
  <c r="G18"/>
  <c r="H18" s="1"/>
  <c r="G12"/>
  <c r="H12" s="1"/>
  <c r="G10"/>
  <c r="H10" s="1"/>
  <c r="G15"/>
  <c r="H15" s="1"/>
  <c r="K35" i="1"/>
  <c r="K34"/>
  <c r="K33"/>
  <c r="K32"/>
  <c r="K31"/>
  <c r="K30"/>
  <c r="K29"/>
  <c r="K21"/>
  <c r="K20"/>
  <c r="K19"/>
  <c r="K18"/>
  <c r="K17"/>
  <c r="K16"/>
  <c r="K15"/>
  <c r="K14"/>
  <c r="K13"/>
  <c r="K12"/>
  <c r="K11"/>
  <c r="G31"/>
  <c r="H31" s="1"/>
  <c r="G32"/>
  <c r="H32" s="1"/>
  <c r="G30"/>
  <c r="G34"/>
  <c r="H34" s="1"/>
  <c r="G33"/>
  <c r="H33" s="1"/>
  <c r="G28"/>
  <c r="H28" s="1"/>
  <c r="G20"/>
  <c r="H20" s="1"/>
  <c r="G22"/>
  <c r="H22" s="1"/>
  <c r="G18"/>
  <c r="H18" s="1"/>
  <c r="G19"/>
  <c r="H19" s="1"/>
  <c r="G21"/>
  <c r="G15"/>
  <c r="H15" s="1"/>
  <c r="G17"/>
  <c r="H17" s="1"/>
  <c r="G16"/>
  <c r="H16" s="1"/>
  <c r="G14"/>
  <c r="H14" s="1"/>
  <c r="G13"/>
  <c r="H13" s="1"/>
  <c r="G11"/>
  <c r="H11" s="1"/>
  <c r="H30" l="1"/>
  <c r="G23" i="13"/>
  <c r="H23" s="1"/>
  <c r="G24"/>
  <c r="H24" s="1"/>
  <c r="H53" i="19"/>
  <c r="H64"/>
  <c r="G40" i="20"/>
  <c r="H58" i="19"/>
  <c r="H63"/>
  <c r="G39" i="20"/>
  <c r="H56" i="19"/>
  <c r="G41" i="20"/>
  <c r="H112" i="19"/>
  <c r="G59" i="20"/>
  <c r="H107" i="19"/>
  <c r="G61" i="20"/>
  <c r="H109" i="19"/>
  <c r="G60" i="20"/>
  <c r="G15"/>
  <c r="H14" i="19"/>
  <c r="H88"/>
  <c r="H17"/>
  <c r="H16"/>
  <c r="H21" i="1"/>
  <c r="G10"/>
  <c r="H10" s="1"/>
  <c r="K23" i="5" l="1"/>
  <c r="K14" i="8"/>
  <c r="K13"/>
  <c r="K12"/>
  <c r="K11"/>
  <c r="F21" i="7"/>
  <c r="A1" l="1"/>
  <c r="D78" i="14" l="1"/>
  <c r="B78"/>
  <c r="A78"/>
  <c r="D77"/>
  <c r="B77"/>
  <c r="A77"/>
  <c r="F20" i="7"/>
  <c r="K15" i="8"/>
  <c r="K16"/>
  <c r="K17"/>
  <c r="K18"/>
  <c r="K19"/>
  <c r="K20"/>
  <c r="G15"/>
  <c r="H15" s="1"/>
  <c r="G20"/>
  <c r="H20" s="1"/>
  <c r="K10" i="1"/>
  <c r="F23" i="7"/>
  <c r="F25"/>
  <c r="G19" i="8"/>
  <c r="H19" s="1"/>
  <c r="K34" i="5"/>
  <c r="K33"/>
  <c r="K32"/>
  <c r="D76" i="14" l="1"/>
  <c r="B76"/>
  <c r="A76"/>
  <c r="F13" i="10" l="1"/>
  <c r="F17"/>
  <c r="F10"/>
  <c r="F15"/>
  <c r="G18" i="8"/>
  <c r="G17"/>
  <c r="H18" l="1"/>
  <c r="H17"/>
  <c r="K16" i="4" l="1"/>
  <c r="F46" i="13" l="1"/>
  <c r="E46"/>
  <c r="D46"/>
  <c r="C46"/>
  <c r="B46"/>
  <c r="A46"/>
  <c r="F45"/>
  <c r="E45"/>
  <c r="D45"/>
  <c r="C45"/>
  <c r="B45"/>
  <c r="A45"/>
  <c r="K10" i="8"/>
  <c r="D75" i="14" l="1"/>
  <c r="B75"/>
  <c r="A75"/>
  <c r="D74"/>
  <c r="B74"/>
  <c r="A74"/>
  <c r="D73"/>
  <c r="B73"/>
  <c r="A73"/>
  <c r="G46" i="13" l="1"/>
  <c r="G45"/>
  <c r="E47" i="14" l="1"/>
  <c r="E35"/>
  <c r="D35"/>
  <c r="C35"/>
  <c r="B35"/>
  <c r="A35"/>
  <c r="W12" i="9"/>
  <c r="W11"/>
  <c r="V12"/>
  <c r="V11"/>
  <c r="U12"/>
  <c r="U11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6" i="9"/>
  <c r="A2"/>
  <c r="A1"/>
  <c r="A1" i="5"/>
  <c r="A2"/>
  <c r="A6"/>
  <c r="K31" l="1"/>
  <c r="K10"/>
  <c r="K9"/>
  <c r="K13" i="4"/>
  <c r="K14"/>
  <c r="K15"/>
  <c r="K12"/>
  <c r="K11"/>
  <c r="K10"/>
  <c r="K28" i="1"/>
  <c r="D52" i="14" l="1"/>
  <c r="B52"/>
  <c r="A52"/>
  <c r="A5" i="13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G40" l="1"/>
  <c r="G39"/>
  <c r="A34"/>
  <c r="B34"/>
  <c r="C34"/>
  <c r="D34"/>
  <c r="E34"/>
  <c r="F34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<sst xmlns="http://schemas.openxmlformats.org/spreadsheetml/2006/main" count="1697" uniqueCount="331">
  <si>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</si>
  <si>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</si>
  <si>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</si>
  <si>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</si>
  <si>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</si>
  <si>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</si>
  <si>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</si>
  <si>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</si>
  <si>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</si>
  <si>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</si>
  <si>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</si>
  <si>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</si>
  <si>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</si>
  <si>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</si>
  <si>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</si>
  <si>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</si>
  <si>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</si>
  <si>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</si>
  <si>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</si>
  <si>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</si>
  <si>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</si>
  <si>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</si>
  <si>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</si>
  <si>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</si>
  <si>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</si>
  <si>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</si>
  <si>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</si>
  <si>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</si>
  <si>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</si>
  <si>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</si>
  <si>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</si>
  <si>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</si>
  <si>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</si>
  <si>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</si>
  <si>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</si>
  <si>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</si>
  <si>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</si>
  <si>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</si>
  <si>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</si>
  <si>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</si>
  <si>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</si>
  <si>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</si>
  <si>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</si>
  <si>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CABALLEROS MENORES DE 15 AÑOS (Clases 07 y Posteiroes)</t>
  </si>
  <si>
    <t>DAMAS MENORES</t>
  </si>
  <si>
    <t>TANDIL</t>
  </si>
  <si>
    <t>MAR DEL PLATA GOLF CLUB</t>
  </si>
  <si>
    <t>CANCHA VIEJA</t>
  </si>
  <si>
    <t>LUNES 18 DE JULIO DE 2022</t>
  </si>
  <si>
    <t>REGION XIII</t>
  </si>
  <si>
    <t>LA COSTA</t>
  </si>
  <si>
    <t>DOLORES</t>
  </si>
  <si>
    <t>VILLA GESELL</t>
  </si>
  <si>
    <t>LOCALIDAD</t>
  </si>
  <si>
    <t>TRIGO FELICITAS</t>
  </si>
  <si>
    <t>VILLASOL MARTIN</t>
  </si>
  <si>
    <t>MENDES DIZ ELEONORA</t>
  </si>
  <si>
    <t>CAPDEVILLE MATEO</t>
  </si>
  <si>
    <t>ALVAREZ MARIANO</t>
  </si>
  <si>
    <t>JAUNARENA FACUNDO</t>
  </si>
  <si>
    <t>ALBATROS MIXTA</t>
  </si>
  <si>
    <t>SUB 15 FEMENINO</t>
  </si>
  <si>
    <t>DE MARTINO BERNARDITA</t>
  </si>
  <si>
    <t>LOC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</si>
  <si>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</si>
  <si>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</si>
  <si>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</si>
  <si>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</si>
  <si>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</si>
  <si>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</si>
  <si>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SUB 15 CABALLEROS</t>
  </si>
  <si>
    <t>REGION XVI</t>
  </si>
  <si>
    <t>NECOCHEA</t>
  </si>
  <si>
    <t>PORCEL ALFONSINA</t>
  </si>
  <si>
    <t>MEDINILLA PILAR</t>
  </si>
  <si>
    <t>PORTIS SANTIAGO</t>
  </si>
  <si>
    <t>BRUNETTI BLAS</t>
  </si>
  <si>
    <t>MA KARTHE MIA</t>
  </si>
  <si>
    <t>ULLUA BAUTISTA</t>
  </si>
  <si>
    <t>STIER COLLAREDA RENATA</t>
  </si>
  <si>
    <t>ACHEN ALDANA</t>
  </si>
  <si>
    <t>LEON CAMPOS IARA</t>
  </si>
  <si>
    <t>JENKINS UMA</t>
  </si>
  <si>
    <t>DEPREZ GRUNTZIG UMMA</t>
  </si>
  <si>
    <t>CACACE ISABELLA</t>
  </si>
  <si>
    <t>RODRIGUEZ MACIAS ISABELLA</t>
  </si>
  <si>
    <t>DANIEL KATJA</t>
  </si>
  <si>
    <t>SUB 18 FEMENINO</t>
  </si>
  <si>
    <t>OLIVERI ANGELINA</t>
  </si>
  <si>
    <t>RAMPOLDI SARA</t>
  </si>
  <si>
    <t>POLITA NUÑEZ MAITE</t>
  </si>
  <si>
    <t>ERRECART GIMENA</t>
  </si>
  <si>
    <t>ARANO ROCIO</t>
  </si>
  <si>
    <t>ARENAS MARTINA</t>
  </si>
  <si>
    <t>FERRARI ANTONIA</t>
  </si>
  <si>
    <t>MORAN VALENTINA</t>
  </si>
  <si>
    <t>SERRES SCHEFFER JOSEFINA</t>
  </si>
  <si>
    <t>SALVI PAULA</t>
  </si>
  <si>
    <t>SANTANA PEDRO</t>
  </si>
  <si>
    <t>VIALI MARTIN</t>
  </si>
  <si>
    <t>CRUZ COSME</t>
  </si>
  <si>
    <t>JARQUE FELIPE</t>
  </si>
  <si>
    <t>VIALI NENUEN</t>
  </si>
  <si>
    <t>DURINGER BENJAMIN</t>
  </si>
  <si>
    <t>PALENCIA EMILIO</t>
  </si>
  <si>
    <t>MORUA CARIAC SANTIAGO</t>
  </si>
  <si>
    <t>TOBLER GONZALO</t>
  </si>
  <si>
    <t>PEREZ RAVENTOS MATEO</t>
  </si>
  <si>
    <t>GALOPPO SANTINO</t>
  </si>
  <si>
    <t>DONADIO AGUSTIN</t>
  </si>
  <si>
    <t>PAMPALONI MATEO</t>
  </si>
  <si>
    <t>GIAN FORMAGGIO MATEO</t>
  </si>
  <si>
    <t>CARACOIX PEDRO</t>
  </si>
  <si>
    <t>GOTI MIGUEL</t>
  </si>
  <si>
    <t>JUAREZ FRANCISCO</t>
  </si>
  <si>
    <t>MONTES JOAQUIN</t>
  </si>
  <si>
    <t>MORDENTTI SANTIAGO</t>
  </si>
  <si>
    <t>GIMENEZ QUIROGA GONZALO</t>
  </si>
  <si>
    <t>PROBICITO IGNACIO</t>
  </si>
  <si>
    <t>SUB 18 CABALLEROS</t>
  </si>
  <si>
    <t>BAHIA BLANCA</t>
  </si>
  <si>
    <t>LEOFANTI DANTE</t>
  </si>
  <si>
    <t>GONZALEZ IAN FRANCO</t>
  </si>
  <si>
    <t>MOIONI DANTE</t>
  </si>
  <si>
    <t>SALVI BENICIO</t>
  </si>
  <si>
    <t>BERCHOT TOMAS</t>
  </si>
  <si>
    <t>ROLON FRANCISCO</t>
  </si>
  <si>
    <t>FLUGEL LUCAS</t>
  </si>
  <si>
    <t>LUCHETTA VALENTIN</t>
  </si>
  <si>
    <t>TOBLER SANTIAGO</t>
  </si>
  <si>
    <t>SALANITRO TOMAS</t>
  </si>
  <si>
    <t>OÑA BERENGENO SANTINO</t>
  </si>
  <si>
    <t>CERESETO AUGUSTO</t>
  </si>
  <si>
    <t>DABOS BENJAMIN</t>
  </si>
  <si>
    <t>DATOLA SANTINO</t>
  </si>
  <si>
    <t>GOTI JULIO</t>
  </si>
  <si>
    <t>LARREGAIN GABRIEL</t>
  </si>
  <si>
    <t>MALAGA MATIAS</t>
  </si>
  <si>
    <t>PEREZ SANTANDREA FERMIN</t>
  </si>
  <si>
    <t>PRIOLETTO SANTIAGO</t>
  </si>
  <si>
    <t>REPETTO JUAN CRUZ</t>
  </si>
  <si>
    <t>ORTALE FELIPE</t>
  </si>
  <si>
    <t>LABARTHE JOAQUIN</t>
  </si>
  <si>
    <t>ACUÑA TOBIAS</t>
  </si>
  <si>
    <t>EVTGC</t>
  </si>
  <si>
    <t>MICHELINI RAMIRO</t>
  </si>
  <si>
    <t>TGC</t>
  </si>
  <si>
    <t>AYESA BLAS</t>
  </si>
  <si>
    <t>MDPGC</t>
  </si>
  <si>
    <t>CARACOTCHE FACUNDO</t>
  </si>
  <si>
    <t>NASSR TOMAS FRANCISCO</t>
  </si>
  <si>
    <t>MORUA CARIAC MATEO</t>
  </si>
  <si>
    <t>SPGC</t>
  </si>
  <si>
    <t>CUTHILL LIAM</t>
  </si>
  <si>
    <t>FARHAN MILTON</t>
  </si>
  <si>
    <t>CMDP</t>
  </si>
  <si>
    <t>MICHELLI TOMAS</t>
  </si>
  <si>
    <t>LARREGAIN JUAN IGNACIO</t>
  </si>
  <si>
    <t>ROMERO GONZALO</t>
  </si>
  <si>
    <t>GCD</t>
  </si>
  <si>
    <t>FERNANDEZ FRANCISCO</t>
  </si>
  <si>
    <t>RANIOLO VALENTINO</t>
  </si>
  <si>
    <t>STGC</t>
  </si>
  <si>
    <t>DI IORIO GIANLUCA</t>
  </si>
  <si>
    <t>BERENGENO SANTINO MARIO</t>
  </si>
  <si>
    <t>ELICHIRIBEHETY RICARDO JUAN</t>
  </si>
  <si>
    <t>LEOFANTI DANTE SALVADOR</t>
  </si>
  <si>
    <t>NGC</t>
  </si>
  <si>
    <t>CABRERA IÑAQUI</t>
  </si>
  <si>
    <t>LPSA</t>
  </si>
  <si>
    <t>GERBINO ARAUJO THIAGO VALENTIN</t>
  </si>
  <si>
    <t>ACTIS JUAN CRUZ</t>
  </si>
  <si>
    <t>FLÜGEL LUCAS IGNACIO</t>
  </si>
  <si>
    <t>MONJE COLOMBO SATHYA ANIL</t>
  </si>
  <si>
    <t>PATTI NICOLAS</t>
  </si>
  <si>
    <t>SARASOLA JOSE MANUEL</t>
  </si>
  <si>
    <t>SALVI SANTINO</t>
  </si>
  <si>
    <t>JENKINS STEVE</t>
  </si>
  <si>
    <t>LANCELOTTI VALENTINO</t>
  </si>
  <si>
    <t>VGGC</t>
  </si>
  <si>
    <t>SANTANA JOAQUIN</t>
  </si>
  <si>
    <t>RODRIGUEZ LUCIANO</t>
  </si>
  <si>
    <t>ML</t>
  </si>
  <si>
    <t>LEOFANTI RENZO</t>
  </si>
  <si>
    <t>GIANFORMAGGIO MATEO</t>
  </si>
  <si>
    <t>GUERENDIAIN FERMIN</t>
  </si>
  <si>
    <t>RAMPEZZOTTI BARTOLOME</t>
  </si>
  <si>
    <t>LANDI AGUSTIN</t>
  </si>
  <si>
    <t>ROLON ESTANISLAO</t>
  </si>
  <si>
    <t>NUÑEZ EZEQUIEL</t>
  </si>
  <si>
    <t>OLIVERI CATERINA</t>
  </si>
  <si>
    <t>AYESA SOFIA ITZIAR</t>
  </si>
  <si>
    <t>RAMPOLDI SARA ALESSIA</t>
  </si>
  <si>
    <t>COLOMBIER JULIA</t>
  </si>
  <si>
    <t>DEPREZ UMMA</t>
  </si>
  <si>
    <t>RODRIGUEZ MACIAS ISABELA</t>
  </si>
  <si>
    <t>STIER RENATA</t>
  </si>
  <si>
    <t>MA KARTHE PUCILLO MIA</t>
  </si>
  <si>
    <t>REYNOSA JOAQUIN</t>
  </si>
  <si>
    <t>CEJAS FEDERICO</t>
  </si>
  <si>
    <t>DE LA TORRE BENJAMIN</t>
  </si>
  <si>
    <t>CALEGARIS TIAGO</t>
  </si>
  <si>
    <t>CICCOLA RODRIGO</t>
  </si>
  <si>
    <t>CRUZ AUGUSTO</t>
  </si>
  <si>
    <t>HAUQUI MANUEL</t>
  </si>
  <si>
    <t>CASTRO SANTINO</t>
  </si>
  <si>
    <t>PATTI VICENTE</t>
  </si>
  <si>
    <t>PARASUCO AXEL GONZALO</t>
  </si>
  <si>
    <t>PARDO LORENZO</t>
  </si>
  <si>
    <t>LAGOS TOMAS</t>
  </si>
  <si>
    <t>MORELLO SANTIAGO</t>
  </si>
  <si>
    <t>CACERES MATEO</t>
  </si>
  <si>
    <t>ALVAREZ RAMIRO</t>
  </si>
  <si>
    <t>VIRAG LUCA</t>
  </si>
  <si>
    <t>ETCHEVERRY PEDRO</t>
  </si>
  <si>
    <t>VILLA JUAN PEDRO</t>
  </si>
  <si>
    <t>VALLE FELIPE</t>
  </si>
  <si>
    <t>PUENTE BALTASAR</t>
  </si>
  <si>
    <t>DI IORIO FELIPE</t>
  </si>
  <si>
    <t>MA KARTHE FRANCISCO</t>
  </si>
  <si>
    <t>DE CESARE DANTE RAFAEL</t>
  </si>
  <si>
    <t>CICCOLA FRANCESCO</t>
  </si>
  <si>
    <t>CHOCO HIPOLITO</t>
  </si>
  <si>
    <t>RIVAS BAUTISTA</t>
  </si>
  <si>
    <t>LAMORTE JUAN SEBASTIAN</t>
  </si>
  <si>
    <t>CG</t>
  </si>
  <si>
    <t>MORELLO JUAN</t>
  </si>
  <si>
    <t>GUERENDIAIN CLEMENTE</t>
  </si>
  <si>
    <t>SARASOLA PEDRO</t>
  </si>
  <si>
    <t>MONTENEGRO GIL BENJAMIN</t>
  </si>
  <si>
    <t>REPETTO TOMAS</t>
  </si>
  <si>
    <t>ELICHIRIBEHETY PEDRO</t>
  </si>
  <si>
    <t>ELICHIRIBEHETY TOMAS</t>
  </si>
  <si>
    <t>BUSTILLO BELISARIO</t>
  </si>
  <si>
    <t>MASTROVITO FRANCISCO</t>
  </si>
  <si>
    <t>DOMINGUEZ DO AMARAL BAUTISTA</t>
  </si>
  <si>
    <t>ARBELECHE ISIDRO</t>
  </si>
  <si>
    <t>ABBATE FRANCISCO</t>
  </si>
  <si>
    <t>MATHIEU HILARIO</t>
  </si>
  <si>
    <t>TANGHERLINI JOSEFINA</t>
  </si>
  <si>
    <t>BORDON TRINIDAD</t>
  </si>
  <si>
    <t>POLLERO SIMON</t>
  </si>
  <si>
    <t>HARPER TUBIO JUAN BAUTISTA</t>
  </si>
  <si>
    <t>MENDEZ BLASZKOW PATRICIO</t>
  </si>
  <si>
    <t>FRACASSO SANTIAGO</t>
  </si>
  <si>
    <t>TOCAGNI JUAN MARTIN</t>
  </si>
  <si>
    <t>CAÑETE MIA</t>
  </si>
  <si>
    <t>BIONDELLI ALLEGRA</t>
  </si>
  <si>
    <t>RAMPEZZOTTI JUSTINA</t>
  </si>
  <si>
    <t>PORCEL MARGARITA</t>
  </si>
  <si>
    <t>DESPERES MARIA PAZ</t>
  </si>
  <si>
    <t>POLITA NUÑEZ LUCIA</t>
  </si>
  <si>
    <t>SALANUEVA JULIANA</t>
  </si>
  <si>
    <t>BARRIONUEVO FIONA</t>
  </si>
  <si>
    <t>CONTE BIANCA</t>
  </si>
  <si>
    <t>LEOFANTI BIANCA EMILIA</t>
  </si>
  <si>
    <t>CANNELLI ESMERALDA</t>
  </si>
  <si>
    <t>CEJAS AGOSTINA</t>
  </si>
  <si>
    <t>LAPETINA ZOE</t>
  </si>
  <si>
    <t>TRIGO VIOLETA</t>
  </si>
  <si>
    <t>PANICHELLI NINA</t>
  </si>
  <si>
    <t>ESPINAL SALVADOR</t>
  </si>
  <si>
    <t>DEL PIERRO JUSTINO</t>
  </si>
  <si>
    <t>VIRAG MATTIA</t>
  </si>
  <si>
    <t>DEL VAL NAMUR THIAGO</t>
  </si>
  <si>
    <t>CAMET</t>
  </si>
  <si>
    <t>LETO LUISA</t>
  </si>
  <si>
    <t>SANTORO ULLUA MARIA VALENTINA</t>
  </si>
  <si>
    <t>ULLUA EMILIA DELFINA</t>
  </si>
  <si>
    <t>VALDEZ DENOTO GONZALO</t>
  </si>
  <si>
    <t>VALDEZ DENOTO LUCIA</t>
  </si>
  <si>
    <t>BISOGNIN MATEO</t>
  </si>
  <si>
    <t>CAPDEVILLE LARA</t>
  </si>
  <si>
    <t>HAUQUI SANTIAGO</t>
  </si>
  <si>
    <t>MORELLO BAUTISTA</t>
  </si>
  <si>
    <t>SALOMON FELIPE</t>
  </si>
  <si>
    <t>TRIGO SIMONA</t>
  </si>
  <si>
    <t>BENGOLEA BORJA</t>
  </si>
  <si>
    <t>PORCEL RENZO</t>
  </si>
  <si>
    <t>VIOLA MAYER LOLA</t>
  </si>
  <si>
    <t>CHOCO JOAQUINA</t>
  </si>
  <si>
    <t>OSORIO FELICIANI JOAQUIN</t>
  </si>
  <si>
    <t>BORKOWSKI ROMINA</t>
  </si>
  <si>
    <t>DANUNZIO MATIAS</t>
  </si>
  <si>
    <t>KEEGAARD LISANDRO</t>
  </si>
  <si>
    <t>RETTA PEDRO JOSE</t>
  </si>
  <si>
    <t>CICCOLA FTRANCESCO</t>
  </si>
  <si>
    <t>3° GROSS</t>
  </si>
  <si>
    <t>3° NETO</t>
  </si>
  <si>
    <t>MAR DEL PLATA GOLF CLUB - CANCHA VIEJA -</t>
  </si>
  <si>
    <r>
      <t xml:space="preserve">8°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</si>
  <si>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36  +  36  =  72  -  caballeros  :  35  +  35  =  70</t>
  </si>
  <si>
    <r>
      <t>HOYO 1 (</t>
    </r>
    <r>
      <rPr>
        <b/>
        <sz val="8"/>
        <color rgb="FF0070C0"/>
        <rFont val="Arial"/>
        <family val="2"/>
      </rPr>
      <t>caballeros bochas azules</t>
    </r>
    <r>
      <rPr>
        <b/>
        <sz val="8"/>
        <color indexed="9"/>
        <rFont val="Arial"/>
        <family val="2"/>
      </rPr>
      <t xml:space="preserve"> -</t>
    </r>
    <r>
      <rPr>
        <b/>
        <sz val="8"/>
        <color rgb="FFFF0000"/>
        <rFont val="Arial"/>
        <family val="2"/>
      </rPr>
      <t xml:space="preserve"> damas bochas rojas</t>
    </r>
    <r>
      <rPr>
        <b/>
        <sz val="8"/>
        <color indexed="9"/>
        <rFont val="Arial"/>
        <family val="2"/>
      </rPr>
      <t>)</t>
    </r>
  </si>
  <si>
    <t>CABALLEROS M-13 (CLASES 09 Y POSTERIORES)</t>
  </si>
  <si>
    <t>CABALLEROS M-15 (CLASES 07 Y 08)</t>
  </si>
  <si>
    <t>CABALLEROS M-18 (CLASES 04 - 05  Y  06)</t>
  </si>
  <si>
    <t>CABALLEROS JUV (CLASES 97 - 98 - 99- 00 - 01 - 02 Y 03)</t>
  </si>
  <si>
    <t>FARHAM MILTON</t>
  </si>
  <si>
    <t>DAMAS  M-15 (CLASES 07 Y POSTERIORES)</t>
  </si>
  <si>
    <t>DAMAS JUV Y   M-18 (CLASES 04 - 05 Y 06)</t>
  </si>
  <si>
    <t>8° FECHA DEL RANKING - MENORES SIN HANDICAP -</t>
  </si>
  <si>
    <t>CATEGORIA EAGLES (CLASES 2011 y 2012)</t>
  </si>
  <si>
    <t>RAMPEZZOTI JUSTINA</t>
  </si>
  <si>
    <t>CATEGORIA BIRDIES (CLASES 2013 Y POSTERIORES)</t>
  </si>
  <si>
    <t xml:space="preserve"> CATEGORIA PRINCIPIANTES (5 HOYOS)</t>
  </si>
  <si>
    <t>HOYO 10</t>
  </si>
  <si>
    <t>CATEGORIA PROMOCIONALES A HCP</t>
  </si>
  <si>
    <t>CATEGORIA ALBATROS (CLASES 09 y 10)</t>
  </si>
  <si>
    <t>JAUNARENA FACUNDO ESTEBAN</t>
  </si>
  <si>
    <t>G. PUEYRREDON</t>
  </si>
  <si>
    <t>P</t>
  </si>
  <si>
    <r>
      <t xml:space="preserve">VILLASOL MARTIN </t>
    </r>
    <r>
      <rPr>
        <b/>
        <sz val="15"/>
        <color indexed="17"/>
        <rFont val="Arial"/>
        <family val="2"/>
      </rPr>
      <t>(UN 10)</t>
    </r>
  </si>
  <si>
    <t>L</t>
  </si>
  <si>
    <t>DEPIERRO JUSTINO</t>
  </si>
  <si>
    <t>RODRIGUEZ CONSOLI JOAQUIN</t>
  </si>
  <si>
    <r>
      <t xml:space="preserve">CRUZ AUGUSTO </t>
    </r>
    <r>
      <rPr>
        <b/>
        <sz val="15"/>
        <color indexed="17"/>
        <rFont val="Arial"/>
        <family val="2"/>
      </rPr>
      <t>(Ult 3 H 18)</t>
    </r>
  </si>
  <si>
    <r>
      <t xml:space="preserve">HAUQUI MANUEL </t>
    </r>
    <r>
      <rPr>
        <b/>
        <sz val="15"/>
        <color indexed="17"/>
        <rFont val="Arial"/>
        <family val="2"/>
      </rPr>
      <t>(Ult 3 H 19)</t>
    </r>
  </si>
  <si>
    <t>D</t>
  </si>
  <si>
    <t>E</t>
  </si>
  <si>
    <t>S</t>
  </si>
  <si>
    <t>C</t>
  </si>
  <si>
    <t>HOYO EN UNO</t>
  </si>
  <si>
    <t xml:space="preserve">BENJAMIN DABOS </t>
  </si>
  <si>
    <t>CONCURSO DE APROATCH MENORES SIN HCP</t>
  </si>
  <si>
    <t>MEJOR NETO GENERAL M-18 Y M-15</t>
  </si>
  <si>
    <t>MEJOR NETO GENERAL JUVENILES</t>
  </si>
  <si>
    <t>MEJOR NETO GENERAL SIN HCP</t>
  </si>
  <si>
    <t>MICHELLI TOMAS CON 68 GOLPES</t>
  </si>
  <si>
    <t>SARASOLA JOSE MANUEL CON 66 GOLPES</t>
  </si>
  <si>
    <t>PORTIS SANTIAGO CON 35 GOLPES</t>
  </si>
  <si>
    <t>COPA GRAN MAESTRO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</si>
</sst>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5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sz val="9"/>
      <color indexed="12"/>
      <name val="Arial"/>
      <family val="2"/>
    </font>
    <font>
      <b/>
      <sz val="15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Arial1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u/>
      <sz val="30"/>
      <name val="Arial"/>
      <family val="2"/>
    </font>
    <font>
      <b/>
      <sz val="8"/>
      <color rgb="FFFF0000"/>
      <name val="Arial1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7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7" xfId="0" applyFont="1" applyFill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6" fillId="0" borderId="13" xfId="0" applyFont="1" applyFill="1" applyBorder="1"/>
    <xf numFmtId="0" fontId="11" fillId="0" borderId="23" xfId="0" applyFont="1" applyFill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7" xfId="0" applyFont="1" applyFill="1" applyBorder="1"/>
    <xf numFmtId="0" fontId="11" fillId="0" borderId="28" xfId="0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6" fillId="0" borderId="31" xfId="0" applyFont="1" applyFill="1" applyBorder="1"/>
    <xf numFmtId="164" fontId="7" fillId="0" borderId="23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34" fillId="0" borderId="2" xfId="0" applyFont="1" applyFill="1" applyBorder="1" applyAlignment="1">
      <alignment horizontal="left"/>
    </xf>
    <xf numFmtId="164" fontId="34" fillId="0" borderId="2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164" fontId="36" fillId="0" borderId="2" xfId="0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44" fillId="0" borderId="0" xfId="0" applyFont="1"/>
    <xf numFmtId="0" fontId="45" fillId="0" borderId="0" xfId="0" applyFont="1" applyFill="1" applyAlignment="1">
      <alignment horizontal="center"/>
    </xf>
    <xf numFmtId="0" fontId="44" fillId="0" borderId="0" xfId="0" applyFont="1" applyFill="1"/>
    <xf numFmtId="20" fontId="44" fillId="0" borderId="36" xfId="0" applyNumberFormat="1" applyFont="1" applyFill="1" applyBorder="1" applyAlignment="1">
      <alignment horizontal="center"/>
    </xf>
    <xf numFmtId="0" fontId="44" fillId="0" borderId="37" xfId="0" applyFont="1" applyFill="1" applyBorder="1"/>
    <xf numFmtId="165" fontId="46" fillId="0" borderId="38" xfId="3" applyFont="1" applyFill="1" applyBorder="1"/>
    <xf numFmtId="166" fontId="46" fillId="0" borderId="38" xfId="3" applyNumberFormat="1" applyFont="1" applyFill="1" applyBorder="1" applyAlignment="1">
      <alignment horizontal="center"/>
    </xf>
    <xf numFmtId="0" fontId="44" fillId="0" borderId="38" xfId="0" applyFont="1" applyFill="1" applyBorder="1" applyAlignment="1"/>
    <xf numFmtId="166" fontId="46" fillId="0" borderId="39" xfId="3" applyNumberFormat="1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20" fontId="44" fillId="0" borderId="0" xfId="0" applyNumberFormat="1" applyFont="1" applyFill="1"/>
    <xf numFmtId="20" fontId="44" fillId="0" borderId="12" xfId="0" applyNumberFormat="1" applyFont="1" applyFill="1" applyBorder="1" applyAlignment="1">
      <alignment horizontal="center"/>
    </xf>
    <xf numFmtId="0" fontId="44" fillId="0" borderId="3" xfId="0" applyFont="1" applyFill="1" applyBorder="1"/>
    <xf numFmtId="0" fontId="44" fillId="0" borderId="2" xfId="0" applyFont="1" applyFill="1" applyBorder="1" applyAlignment="1"/>
    <xf numFmtId="166" fontId="46" fillId="0" borderId="2" xfId="3" applyNumberFormat="1" applyFont="1" applyFill="1" applyBorder="1" applyAlignment="1">
      <alignment horizontal="center"/>
    </xf>
    <xf numFmtId="165" fontId="46" fillId="0" borderId="2" xfId="3" applyFont="1" applyFill="1" applyBorder="1"/>
    <xf numFmtId="166" fontId="46" fillId="0" borderId="4" xfId="3" applyNumberFormat="1" applyFont="1" applyFill="1" applyBorder="1" applyAlignment="1">
      <alignment horizontal="center"/>
    </xf>
    <xf numFmtId="0" fontId="44" fillId="0" borderId="13" xfId="0" applyFont="1" applyFill="1" applyBorder="1"/>
    <xf numFmtId="165" fontId="46" fillId="0" borderId="23" xfId="3" applyFont="1" applyFill="1" applyBorder="1"/>
    <xf numFmtId="166" fontId="46" fillId="0" borderId="23" xfId="3" applyNumberFormat="1" applyFont="1" applyFill="1" applyBorder="1" applyAlignment="1">
      <alignment horizontal="center"/>
    </xf>
    <xf numFmtId="0" fontId="44" fillId="0" borderId="23" xfId="0" applyFont="1" applyFill="1" applyBorder="1" applyAlignment="1"/>
    <xf numFmtId="166" fontId="46" fillId="0" borderId="35" xfId="3" applyNumberFormat="1" applyFont="1" applyFill="1" applyBorder="1" applyAlignment="1">
      <alignment horizontal="center"/>
    </xf>
    <xf numFmtId="20" fontId="44" fillId="0" borderId="17" xfId="0" applyNumberFormat="1" applyFont="1" applyFill="1" applyBorder="1" applyAlignment="1">
      <alignment horizontal="center"/>
    </xf>
    <xf numFmtId="0" fontId="44" fillId="0" borderId="38" xfId="0" applyFont="1" applyFill="1" applyBorder="1"/>
    <xf numFmtId="0" fontId="44" fillId="0" borderId="39" xfId="0" applyFont="1" applyFill="1" applyBorder="1"/>
    <xf numFmtId="20" fontId="44" fillId="0" borderId="18" xfId="0" applyNumberFormat="1" applyFont="1" applyFill="1" applyBorder="1" applyAlignment="1">
      <alignment horizontal="center"/>
    </xf>
    <xf numFmtId="0" fontId="45" fillId="12" borderId="1" xfId="0" applyFont="1" applyFill="1" applyBorder="1" applyAlignment="1">
      <alignment horizontal="center"/>
    </xf>
    <xf numFmtId="166" fontId="46" fillId="0" borderId="38" xfId="3" quotePrefix="1" applyNumberFormat="1" applyFont="1" applyFill="1" applyBorder="1" applyAlignment="1">
      <alignment horizontal="center"/>
    </xf>
    <xf numFmtId="166" fontId="46" fillId="0" borderId="39" xfId="3" quotePrefix="1" applyNumberFormat="1" applyFont="1" applyFill="1" applyBorder="1" applyAlignment="1">
      <alignment horizontal="center"/>
    </xf>
    <xf numFmtId="166" fontId="46" fillId="0" borderId="2" xfId="3" quotePrefix="1" applyNumberFormat="1" applyFont="1" applyFill="1" applyBorder="1" applyAlignment="1">
      <alignment horizontal="center"/>
    </xf>
    <xf numFmtId="166" fontId="46" fillId="0" borderId="4" xfId="3" quotePrefix="1" applyNumberFormat="1" applyFont="1" applyFill="1" applyBorder="1" applyAlignment="1">
      <alignment horizontal="center"/>
    </xf>
    <xf numFmtId="165" fontId="46" fillId="13" borderId="2" xfId="3" applyFont="1" applyFill="1" applyBorder="1"/>
    <xf numFmtId="165" fontId="46" fillId="13" borderId="23" xfId="3" applyFont="1" applyFill="1" applyBorder="1"/>
    <xf numFmtId="0" fontId="44" fillId="0" borderId="38" xfId="0" applyFont="1" applyFill="1" applyBorder="1" applyAlignment="1">
      <alignment horizontal="center"/>
    </xf>
    <xf numFmtId="0" fontId="44" fillId="13" borderId="2" xfId="0" applyFont="1" applyFill="1" applyBorder="1" applyAlignment="1"/>
    <xf numFmtId="0" fontId="44" fillId="13" borderId="23" xfId="0" applyFont="1" applyFill="1" applyBorder="1" applyAlignment="1"/>
    <xf numFmtId="166" fontId="46" fillId="0" borderId="23" xfId="3" quotePrefix="1" applyNumberFormat="1" applyFont="1" applyFill="1" applyBorder="1" applyAlignment="1">
      <alignment horizontal="center"/>
    </xf>
    <xf numFmtId="20" fontId="44" fillId="0" borderId="14" xfId="0" applyNumberFormat="1" applyFont="1" applyFill="1" applyBorder="1" applyAlignment="1">
      <alignment horizontal="center"/>
    </xf>
    <xf numFmtId="0" fontId="44" fillId="13" borderId="38" xfId="0" applyFont="1" applyFill="1" applyBorder="1" applyAlignment="1"/>
    <xf numFmtId="165" fontId="46" fillId="13" borderId="38" xfId="3" applyFont="1" applyFill="1" applyBorder="1"/>
    <xf numFmtId="0" fontId="44" fillId="14" borderId="38" xfId="0" applyFont="1" applyFill="1" applyBorder="1" applyAlignment="1"/>
    <xf numFmtId="0" fontId="47" fillId="0" borderId="23" xfId="0" applyFont="1" applyFill="1" applyBorder="1" applyAlignment="1"/>
    <xf numFmtId="166" fontId="46" fillId="0" borderId="35" xfId="3" quotePrefix="1" applyNumberFormat="1" applyFont="1" applyFill="1" applyBorder="1" applyAlignment="1">
      <alignment horizontal="center"/>
    </xf>
    <xf numFmtId="0" fontId="45" fillId="15" borderId="1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166" fontId="44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/>
    <xf numFmtId="166" fontId="16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6" fillId="6" borderId="31" xfId="0" applyFont="1" applyFill="1" applyBorder="1"/>
    <xf numFmtId="0" fontId="5" fillId="0" borderId="25" xfId="0" quotePrefix="1" applyFont="1" applyFill="1" applyBorder="1" applyAlignment="1">
      <alignment horizontal="center"/>
    </xf>
    <xf numFmtId="0" fontId="7" fillId="2" borderId="18" xfId="0" quotePrefix="1" applyFont="1" applyFill="1" applyBorder="1" applyAlignment="1">
      <alignment horizontal="center"/>
    </xf>
    <xf numFmtId="0" fontId="5" fillId="0" borderId="32" xfId="0" quotePrefix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left"/>
    </xf>
    <xf numFmtId="164" fontId="34" fillId="0" borderId="23" xfId="0" applyNumberFormat="1" applyFont="1" applyFill="1" applyBorder="1" applyAlignment="1">
      <alignment horizontal="center"/>
    </xf>
    <xf numFmtId="0" fontId="7" fillId="2" borderId="29" xfId="0" quotePrefix="1" applyFont="1" applyFill="1" applyBorder="1" applyAlignment="1">
      <alignment horizontal="center"/>
    </xf>
    <xf numFmtId="0" fontId="5" fillId="0" borderId="26" xfId="0" quotePrefix="1" applyFont="1" applyBorder="1" applyAlignment="1">
      <alignment horizontal="center"/>
    </xf>
    <xf numFmtId="0" fontId="26" fillId="6" borderId="13" xfId="0" applyFont="1" applyFill="1" applyBorder="1"/>
    <xf numFmtId="0" fontId="8" fillId="0" borderId="23" xfId="0" quotePrefix="1" applyFont="1" applyFill="1" applyBorder="1" applyAlignment="1">
      <alignment horizontal="center"/>
    </xf>
    <xf numFmtId="0" fontId="7" fillId="0" borderId="23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43" fillId="6" borderId="2" xfId="0" applyFont="1" applyFill="1" applyBorder="1" applyAlignment="1"/>
    <xf numFmtId="0" fontId="1" fillId="6" borderId="2" xfId="0" applyFont="1" applyFill="1" applyBorder="1" applyAlignment="1">
      <alignment horizontal="center"/>
    </xf>
    <xf numFmtId="165" fontId="50" fillId="6" borderId="2" xfId="3" applyFont="1" applyFill="1" applyBorder="1"/>
    <xf numFmtId="0" fontId="37" fillId="0" borderId="23" xfId="0" applyFont="1" applyFill="1" applyBorder="1" applyAlignment="1">
      <alignment horizontal="left"/>
    </xf>
    <xf numFmtId="164" fontId="36" fillId="0" borderId="23" xfId="0" applyNumberFormat="1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37" fillId="0" borderId="28" xfId="0" applyFont="1" applyFill="1" applyBorder="1" applyAlignment="1">
      <alignment horizontal="left"/>
    </xf>
    <xf numFmtId="164" fontId="36" fillId="0" borderId="28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5" fillId="14" borderId="33" xfId="0" quotePrefix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45" fillId="11" borderId="8" xfId="0" applyFont="1" applyFill="1" applyBorder="1" applyAlignment="1">
      <alignment horizontal="center" vertical="center"/>
    </xf>
    <xf numFmtId="0" fontId="45" fillId="11" borderId="16" xfId="0" applyFont="1" applyFill="1" applyBorder="1" applyAlignment="1">
      <alignment horizontal="center" vertical="center"/>
    </xf>
    <xf numFmtId="0" fontId="45" fillId="11" borderId="20" xfId="0" applyFont="1" applyFill="1" applyBorder="1" applyAlignment="1">
      <alignment horizontal="center" vertical="center"/>
    </xf>
    <xf numFmtId="0" fontId="45" fillId="11" borderId="7" xfId="0" applyFont="1" applyFill="1" applyBorder="1" applyAlignment="1">
      <alignment horizontal="center" vertical="center"/>
    </xf>
    <xf numFmtId="0" fontId="45" fillId="11" borderId="40" xfId="0" applyFont="1" applyFill="1" applyBorder="1" applyAlignment="1">
      <alignment horizontal="center" vertical="center"/>
    </xf>
    <xf numFmtId="0" fontId="48" fillId="9" borderId="8" xfId="0" applyFont="1" applyFill="1" applyBorder="1" applyAlignment="1">
      <alignment horizontal="center"/>
    </xf>
    <xf numFmtId="0" fontId="48" fillId="9" borderId="15" xfId="0" applyFont="1" applyFill="1" applyBorder="1" applyAlignment="1">
      <alignment horizontal="center"/>
    </xf>
    <xf numFmtId="0" fontId="48" fillId="9" borderId="10" xfId="0" applyFont="1" applyFill="1" applyBorder="1" applyAlignment="1">
      <alignment horizontal="center"/>
    </xf>
    <xf numFmtId="0" fontId="45" fillId="11" borderId="0" xfId="0" applyFont="1" applyFill="1" applyBorder="1" applyAlignment="1">
      <alignment horizontal="center" vertical="center"/>
    </xf>
    <xf numFmtId="0" fontId="45" fillId="11" borderId="41" xfId="0" applyFont="1" applyFill="1" applyBorder="1" applyAlignment="1">
      <alignment horizontal="center" vertical="center"/>
    </xf>
    <xf numFmtId="0" fontId="41" fillId="10" borderId="8" xfId="0" applyFont="1" applyFill="1" applyBorder="1" applyAlignment="1">
      <alignment horizontal="center"/>
    </xf>
    <xf numFmtId="0" fontId="41" fillId="10" borderId="7" xfId="0" applyFont="1" applyFill="1" applyBorder="1" applyAlignment="1">
      <alignment horizontal="center"/>
    </xf>
    <xf numFmtId="0" fontId="41" fillId="10" borderId="40" xfId="0" applyFont="1" applyFill="1" applyBorder="1" applyAlignment="1">
      <alignment horizontal="center"/>
    </xf>
    <xf numFmtId="0" fontId="45" fillId="11" borderId="15" xfId="0" applyFont="1" applyFill="1" applyBorder="1" applyAlignment="1">
      <alignment horizontal="center" vertical="center"/>
    </xf>
    <xf numFmtId="0" fontId="45" fillId="11" borderId="10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9" fillId="9" borderId="2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1" fillId="10" borderId="19" xfId="0" applyFont="1" applyFill="1" applyBorder="1" applyAlignment="1">
      <alignment horizontal="center"/>
    </xf>
    <xf numFmtId="0" fontId="41" fillId="10" borderId="16" xfId="0" applyFont="1" applyFill="1" applyBorder="1" applyAlignment="1">
      <alignment horizontal="center"/>
    </xf>
    <xf numFmtId="0" fontId="41" fillId="10" borderId="2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0</xdr:row>
      <xdr:rowOff>68035</xdr:rowOff>
    </xdr:from>
    <xdr:to>
      <xdr:col>0</xdr:col>
      <xdr:colOff>625928</xdr:colOff>
      <xdr:row>1</xdr:row>
      <xdr:rowOff>171971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35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557893</xdr:colOff>
      <xdr:row>1</xdr:row>
      <xdr:rowOff>101668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57893" cy="498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54429</xdr:rowOff>
    </xdr:from>
    <xdr:to>
      <xdr:col>0</xdr:col>
      <xdr:colOff>653143</xdr:colOff>
      <xdr:row>1</xdr:row>
      <xdr:rowOff>158365</xdr:rowOff>
    </xdr:to>
    <xdr:pic>
      <xdr:nvPicPr>
        <xdr:cNvPr id="5" name="4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54429"/>
          <a:ext cx="557893" cy="498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0</xdr:row>
      <xdr:rowOff>54428</xdr:rowOff>
    </xdr:from>
    <xdr:to>
      <xdr:col>0</xdr:col>
      <xdr:colOff>639535</xdr:colOff>
      <xdr:row>1</xdr:row>
      <xdr:rowOff>158364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42" y="54428"/>
          <a:ext cx="557893" cy="498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741181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0</xdr:col>
      <xdr:colOff>585107</xdr:colOff>
      <xdr:row>1</xdr:row>
      <xdr:rowOff>171971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81642</xdr:rowOff>
    </xdr:from>
    <xdr:to>
      <xdr:col>0</xdr:col>
      <xdr:colOff>653142</xdr:colOff>
      <xdr:row>1</xdr:row>
      <xdr:rowOff>185578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81642"/>
          <a:ext cx="557893" cy="4985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95249</xdr:rowOff>
    </xdr:from>
    <xdr:to>
      <xdr:col>0</xdr:col>
      <xdr:colOff>598714</xdr:colOff>
      <xdr:row>1</xdr:row>
      <xdr:rowOff>199185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1" y="95249"/>
          <a:ext cx="557893" cy="4985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40821</xdr:rowOff>
    </xdr:from>
    <xdr:to>
      <xdr:col>0</xdr:col>
      <xdr:colOff>585107</xdr:colOff>
      <xdr:row>1</xdr:row>
      <xdr:rowOff>144757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40821"/>
          <a:ext cx="557893" cy="498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95252</xdr:colOff>
      <xdr:row>0</xdr:row>
      <xdr:rowOff>0</xdr:rowOff>
    </xdr:from>
    <xdr:to>
      <xdr:col>5</xdr:col>
      <xdr:colOff>6395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2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272143</xdr:colOff>
      <xdr:row>1</xdr:row>
      <xdr:rowOff>176894</xdr:rowOff>
    </xdr:from>
    <xdr:to>
      <xdr:col>4</xdr:col>
      <xdr:colOff>544286</xdr:colOff>
      <xdr:row>3</xdr:row>
      <xdr:rowOff>131151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8893" y="571501"/>
          <a:ext cx="557893" cy="498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50" t="s">
        <v>46</v>
      </c>
      <c r="B1" s="250"/>
      <c r="C1" s="250"/>
      <c r="D1" s="250"/>
      <c r="E1" s="250"/>
      <c r="F1" s="250"/>
      <c r="G1" s="250"/>
      <c r="H1" s="250"/>
    </row>
    <row r="2" spans="1:11" ht="23.25">
      <c r="A2" s="254" t="s">
        <v>47</v>
      </c>
      <c r="B2" s="254"/>
      <c r="C2" s="254"/>
      <c r="D2" s="254"/>
      <c r="E2" s="254"/>
      <c r="F2" s="254"/>
      <c r="G2" s="254"/>
      <c r="H2" s="254"/>
    </row>
    <row r="3" spans="1:11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11" ht="26.25">
      <c r="A4" s="252" t="s">
        <v>330</v>
      </c>
      <c r="B4" s="252"/>
      <c r="C4" s="252"/>
      <c r="D4" s="252"/>
      <c r="E4" s="252"/>
      <c r="F4" s="252"/>
      <c r="G4" s="252"/>
      <c r="H4" s="252"/>
    </row>
    <row r="5" spans="1:11" ht="19.5">
      <c r="A5" s="253" t="s">
        <v>23</v>
      </c>
      <c r="B5" s="253"/>
      <c r="C5" s="253"/>
      <c r="D5" s="253"/>
      <c r="E5" s="253"/>
      <c r="F5" s="253"/>
      <c r="G5" s="253"/>
      <c r="H5" s="253"/>
    </row>
    <row r="6" spans="1:11" ht="19.5">
      <c r="A6" s="246" t="s">
        <v>48</v>
      </c>
      <c r="B6" s="246"/>
      <c r="C6" s="246"/>
      <c r="D6" s="246"/>
      <c r="E6" s="246"/>
      <c r="F6" s="246"/>
      <c r="G6" s="246"/>
      <c r="H6" s="246"/>
    </row>
    <row r="7" spans="1:11" ht="19.5" thickBot="1">
      <c r="A7" s="2"/>
    </row>
    <row r="8" spans="1:11" ht="19.5" thickBot="1">
      <c r="A8" s="247" t="s">
        <v>39</v>
      </c>
      <c r="B8" s="248"/>
      <c r="C8" s="248"/>
      <c r="D8" s="248"/>
      <c r="E8" s="248"/>
      <c r="F8" s="248"/>
      <c r="G8" s="248"/>
      <c r="H8" s="24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6" t="s">
        <v>24</v>
      </c>
    </row>
    <row r="10" spans="1:11" ht="20.25" thickBot="1">
      <c r="A10" s="113" t="s">
        <v>143</v>
      </c>
      <c r="B10" s="114" t="s">
        <v>144</v>
      </c>
      <c r="C10" s="115">
        <v>37164</v>
      </c>
      <c r="D10" s="116">
        <v>-3</v>
      </c>
      <c r="E10" s="117">
        <v>34</v>
      </c>
      <c r="F10" s="118">
        <v>35</v>
      </c>
      <c r="G10" s="225">
        <f t="shared" ref="G10:G22" si="0">SUM(E10:F10)</f>
        <v>69</v>
      </c>
      <c r="H10" s="120">
        <f t="shared" ref="H10:H22" si="1">SUM(G10-D10)</f>
        <v>72</v>
      </c>
      <c r="I10" s="24" t="s">
        <v>15</v>
      </c>
      <c r="K10" s="21">
        <f t="shared" ref="K10:K22" si="2">(F10-D10*0.5)</f>
        <v>36.5</v>
      </c>
    </row>
    <row r="11" spans="1:11" ht="20.25" thickBot="1">
      <c r="A11" s="113" t="s">
        <v>147</v>
      </c>
      <c r="B11" s="114" t="s">
        <v>148</v>
      </c>
      <c r="C11" s="115">
        <v>36730</v>
      </c>
      <c r="D11" s="116">
        <v>0</v>
      </c>
      <c r="E11" s="117">
        <v>36</v>
      </c>
      <c r="F11" s="118">
        <v>35</v>
      </c>
      <c r="G11" s="225">
        <f t="shared" si="0"/>
        <v>71</v>
      </c>
      <c r="H11" s="120">
        <f t="shared" si="1"/>
        <v>71</v>
      </c>
      <c r="I11" s="24" t="s">
        <v>16</v>
      </c>
      <c r="K11" s="21">
        <f t="shared" si="2"/>
        <v>35</v>
      </c>
    </row>
    <row r="12" spans="1:11" ht="20.25" thickBot="1">
      <c r="A12" s="113" t="s">
        <v>314</v>
      </c>
      <c r="B12" s="114" t="s">
        <v>148</v>
      </c>
      <c r="C12" s="115"/>
      <c r="D12" s="116">
        <v>-1</v>
      </c>
      <c r="E12" s="117">
        <v>37</v>
      </c>
      <c r="F12" s="118">
        <v>35</v>
      </c>
      <c r="G12" s="119">
        <f t="shared" si="0"/>
        <v>72</v>
      </c>
      <c r="H12" s="226">
        <f t="shared" si="1"/>
        <v>73</v>
      </c>
      <c r="I12" s="28" t="s">
        <v>18</v>
      </c>
      <c r="K12" s="233">
        <f t="shared" si="2"/>
        <v>35.5</v>
      </c>
    </row>
    <row r="13" spans="1:11" ht="19.5">
      <c r="A13" s="113" t="s">
        <v>149</v>
      </c>
      <c r="B13" s="114" t="s">
        <v>148</v>
      </c>
      <c r="C13" s="115">
        <v>37137</v>
      </c>
      <c r="D13" s="116">
        <v>0</v>
      </c>
      <c r="E13" s="117">
        <v>36</v>
      </c>
      <c r="F13" s="118">
        <v>38</v>
      </c>
      <c r="G13" s="119">
        <f t="shared" si="0"/>
        <v>74</v>
      </c>
      <c r="H13" s="120">
        <f t="shared" si="1"/>
        <v>74</v>
      </c>
      <c r="K13" s="21">
        <f t="shared" si="2"/>
        <v>38</v>
      </c>
    </row>
    <row r="14" spans="1:11" ht="20.25" thickBot="1">
      <c r="A14" s="113" t="s">
        <v>150</v>
      </c>
      <c r="B14" s="114" t="s">
        <v>148</v>
      </c>
      <c r="C14" s="115">
        <v>37079</v>
      </c>
      <c r="D14" s="116">
        <v>1</v>
      </c>
      <c r="E14" s="117">
        <v>34</v>
      </c>
      <c r="F14" s="118">
        <v>40</v>
      </c>
      <c r="G14" s="119">
        <f t="shared" si="0"/>
        <v>74</v>
      </c>
      <c r="H14" s="120">
        <f t="shared" si="1"/>
        <v>73</v>
      </c>
      <c r="K14" s="233">
        <f t="shared" si="2"/>
        <v>39.5</v>
      </c>
    </row>
    <row r="15" spans="1:11" ht="20.25" thickBot="1">
      <c r="A15" s="113" t="s">
        <v>156</v>
      </c>
      <c r="B15" s="114" t="s">
        <v>144</v>
      </c>
      <c r="C15" s="115">
        <v>36626</v>
      </c>
      <c r="D15" s="116">
        <v>8</v>
      </c>
      <c r="E15" s="117">
        <v>37</v>
      </c>
      <c r="F15" s="118">
        <v>39</v>
      </c>
      <c r="G15" s="119">
        <f t="shared" si="0"/>
        <v>76</v>
      </c>
      <c r="H15" s="226">
        <f t="shared" si="1"/>
        <v>68</v>
      </c>
      <c r="I15" s="28" t="s">
        <v>17</v>
      </c>
      <c r="K15" s="21">
        <f t="shared" si="2"/>
        <v>35</v>
      </c>
    </row>
    <row r="16" spans="1:11" ht="19.5">
      <c r="A16" s="113" t="s">
        <v>151</v>
      </c>
      <c r="B16" s="114" t="s">
        <v>152</v>
      </c>
      <c r="C16" s="115">
        <v>37110</v>
      </c>
      <c r="D16" s="116">
        <v>4</v>
      </c>
      <c r="E16" s="117">
        <v>38</v>
      </c>
      <c r="F16" s="118">
        <v>40</v>
      </c>
      <c r="G16" s="119">
        <f t="shared" si="0"/>
        <v>78</v>
      </c>
      <c r="H16" s="120">
        <f t="shared" si="1"/>
        <v>74</v>
      </c>
      <c r="K16" s="21">
        <f t="shared" si="2"/>
        <v>38</v>
      </c>
    </row>
    <row r="17" spans="1:11" ht="19.5">
      <c r="A17" s="113" t="s">
        <v>153</v>
      </c>
      <c r="B17" s="114" t="s">
        <v>144</v>
      </c>
      <c r="C17" s="115">
        <v>36928</v>
      </c>
      <c r="D17" s="116">
        <v>6</v>
      </c>
      <c r="E17" s="117">
        <v>36</v>
      </c>
      <c r="F17" s="118">
        <v>46</v>
      </c>
      <c r="G17" s="119">
        <f t="shared" si="0"/>
        <v>82</v>
      </c>
      <c r="H17" s="120">
        <f t="shared" si="1"/>
        <v>76</v>
      </c>
      <c r="K17" s="21">
        <f t="shared" si="2"/>
        <v>43</v>
      </c>
    </row>
    <row r="18" spans="1:11" ht="19.5">
      <c r="A18" s="113" t="s">
        <v>160</v>
      </c>
      <c r="B18" s="114" t="s">
        <v>144</v>
      </c>
      <c r="C18" s="115">
        <v>37238</v>
      </c>
      <c r="D18" s="116">
        <v>10</v>
      </c>
      <c r="E18" s="117">
        <v>44</v>
      </c>
      <c r="F18" s="118">
        <v>41</v>
      </c>
      <c r="G18" s="119">
        <f t="shared" si="0"/>
        <v>85</v>
      </c>
      <c r="H18" s="120">
        <f t="shared" si="1"/>
        <v>75</v>
      </c>
      <c r="K18" s="21">
        <f t="shared" si="2"/>
        <v>36</v>
      </c>
    </row>
    <row r="19" spans="1:11" ht="19.5">
      <c r="A19" s="113" t="s">
        <v>158</v>
      </c>
      <c r="B19" s="114" t="s">
        <v>159</v>
      </c>
      <c r="C19" s="115">
        <v>37346</v>
      </c>
      <c r="D19" s="116">
        <v>9</v>
      </c>
      <c r="E19" s="117">
        <v>45</v>
      </c>
      <c r="F19" s="118">
        <v>46</v>
      </c>
      <c r="G19" s="119">
        <f t="shared" si="0"/>
        <v>91</v>
      </c>
      <c r="H19" s="120">
        <f t="shared" si="1"/>
        <v>82</v>
      </c>
      <c r="K19" s="21">
        <f t="shared" si="2"/>
        <v>41.5</v>
      </c>
    </row>
    <row r="20" spans="1:11" ht="19.5">
      <c r="A20" s="113" t="s">
        <v>163</v>
      </c>
      <c r="B20" s="114" t="s">
        <v>148</v>
      </c>
      <c r="C20" s="115">
        <v>37316</v>
      </c>
      <c r="D20" s="116">
        <v>12</v>
      </c>
      <c r="E20" s="117">
        <v>43</v>
      </c>
      <c r="F20" s="118">
        <v>48</v>
      </c>
      <c r="G20" s="119">
        <f t="shared" si="0"/>
        <v>91</v>
      </c>
      <c r="H20" s="120">
        <f t="shared" si="1"/>
        <v>79</v>
      </c>
      <c r="K20" s="21">
        <f t="shared" si="2"/>
        <v>42</v>
      </c>
    </row>
    <row r="21" spans="1:11" ht="19.5">
      <c r="A21" s="113" t="s">
        <v>157</v>
      </c>
      <c r="B21" s="114" t="s">
        <v>146</v>
      </c>
      <c r="C21" s="115">
        <v>37601</v>
      </c>
      <c r="D21" s="116">
        <v>8</v>
      </c>
      <c r="E21" s="117">
        <v>47</v>
      </c>
      <c r="F21" s="118">
        <v>48</v>
      </c>
      <c r="G21" s="119">
        <f t="shared" si="0"/>
        <v>95</v>
      </c>
      <c r="H21" s="120">
        <f t="shared" si="1"/>
        <v>87</v>
      </c>
      <c r="K21" s="21">
        <f t="shared" si="2"/>
        <v>44</v>
      </c>
    </row>
    <row r="22" spans="1:11" ht="19.5">
      <c r="A22" s="113" t="s">
        <v>161</v>
      </c>
      <c r="B22" s="114" t="s">
        <v>162</v>
      </c>
      <c r="C22" s="115">
        <v>37016</v>
      </c>
      <c r="D22" s="116">
        <v>20</v>
      </c>
      <c r="E22" s="117">
        <v>49</v>
      </c>
      <c r="F22" s="118">
        <v>51</v>
      </c>
      <c r="G22" s="119">
        <f t="shared" si="0"/>
        <v>100</v>
      </c>
      <c r="H22" s="120">
        <f t="shared" si="1"/>
        <v>80</v>
      </c>
      <c r="K22" s="21">
        <f t="shared" si="2"/>
        <v>41</v>
      </c>
    </row>
    <row r="23" spans="1:11" ht="19.5">
      <c r="A23" s="113" t="s">
        <v>154</v>
      </c>
      <c r="B23" s="114" t="s">
        <v>155</v>
      </c>
      <c r="C23" s="115">
        <v>36305</v>
      </c>
      <c r="D23" s="116" t="s">
        <v>5</v>
      </c>
      <c r="E23" s="117" t="s">
        <v>310</v>
      </c>
      <c r="F23" s="118" t="s">
        <v>28</v>
      </c>
      <c r="G23" s="218" t="s">
        <v>10</v>
      </c>
      <c r="H23" s="219" t="s">
        <v>10</v>
      </c>
    </row>
    <row r="24" spans="1:11" ht="20.25" thickBot="1">
      <c r="A24" s="105" t="s">
        <v>145</v>
      </c>
      <c r="B24" s="106" t="s">
        <v>146</v>
      </c>
      <c r="C24" s="107">
        <v>36383</v>
      </c>
      <c r="D24" s="108">
        <v>0</v>
      </c>
      <c r="E24" s="103" t="s">
        <v>317</v>
      </c>
      <c r="F24" s="109" t="s">
        <v>318</v>
      </c>
      <c r="G24" s="104" t="s">
        <v>319</v>
      </c>
      <c r="H24" s="136" t="s">
        <v>320</v>
      </c>
    </row>
    <row r="25" spans="1:11" ht="19.5" thickBot="1">
      <c r="B25" s="1"/>
      <c r="C25" s="1"/>
      <c r="D25" s="1"/>
      <c r="E25" s="1"/>
      <c r="F25" s="1"/>
      <c r="G25" s="1"/>
      <c r="H25" s="1"/>
    </row>
    <row r="26" spans="1:11" ht="20.25" thickBot="1">
      <c r="A26" s="243" t="s">
        <v>44</v>
      </c>
      <c r="B26" s="244"/>
      <c r="C26" s="244"/>
      <c r="D26" s="244"/>
      <c r="E26" s="244"/>
      <c r="F26" s="244"/>
      <c r="G26" s="244"/>
      <c r="H26" s="245"/>
    </row>
    <row r="27" spans="1:11" ht="20.25" thickBot="1">
      <c r="A27" s="4" t="s">
        <v>6</v>
      </c>
      <c r="B27" s="5" t="s">
        <v>9</v>
      </c>
      <c r="C27" s="5" t="s">
        <v>21</v>
      </c>
      <c r="D27" s="4" t="s">
        <v>1</v>
      </c>
      <c r="E27" s="4" t="s">
        <v>2</v>
      </c>
      <c r="F27" s="16" t="s">
        <v>3</v>
      </c>
      <c r="G27" s="15" t="s">
        <v>4</v>
      </c>
      <c r="H27" s="17" t="s">
        <v>5</v>
      </c>
      <c r="K27" s="56" t="s">
        <v>24</v>
      </c>
    </row>
    <row r="28" spans="1:11" ht="20.25" thickBot="1">
      <c r="A28" s="113" t="s">
        <v>190</v>
      </c>
      <c r="B28" s="114" t="s">
        <v>152</v>
      </c>
      <c r="C28" s="115">
        <v>37495</v>
      </c>
      <c r="D28" s="116">
        <v>4</v>
      </c>
      <c r="E28" s="117">
        <v>37</v>
      </c>
      <c r="F28" s="118">
        <v>36</v>
      </c>
      <c r="G28" s="227">
        <f t="shared" ref="G28:G34" si="3">SUM(E28:F28)</f>
        <v>73</v>
      </c>
      <c r="H28" s="120">
        <f t="shared" ref="H28:H34" si="4">SUM(G28-D28)</f>
        <v>69</v>
      </c>
      <c r="I28" s="24" t="s">
        <v>15</v>
      </c>
      <c r="K28" s="21">
        <f t="shared" ref="K28:K35" si="5">(F28-D28*0.5)</f>
        <v>34</v>
      </c>
    </row>
    <row r="29" spans="1:11" ht="20.25" thickBot="1">
      <c r="A29" s="113" t="s">
        <v>88</v>
      </c>
      <c r="B29" s="114" t="s">
        <v>152</v>
      </c>
      <c r="C29" s="115">
        <v>38821</v>
      </c>
      <c r="D29" s="116">
        <v>10</v>
      </c>
      <c r="E29" s="117">
        <v>39</v>
      </c>
      <c r="F29" s="237">
        <v>38</v>
      </c>
      <c r="G29" s="227">
        <f t="shared" si="3"/>
        <v>77</v>
      </c>
      <c r="H29" s="120">
        <f t="shared" si="4"/>
        <v>67</v>
      </c>
      <c r="I29" s="24" t="s">
        <v>16</v>
      </c>
      <c r="K29" s="21">
        <f t="shared" si="5"/>
        <v>33</v>
      </c>
    </row>
    <row r="30" spans="1:11" ht="20.25" thickBot="1">
      <c r="A30" s="113" t="s">
        <v>192</v>
      </c>
      <c r="B30" s="114" t="s">
        <v>155</v>
      </c>
      <c r="C30" s="115">
        <v>38986</v>
      </c>
      <c r="D30" s="116">
        <v>5</v>
      </c>
      <c r="E30" s="117">
        <v>36</v>
      </c>
      <c r="F30" s="237">
        <v>41</v>
      </c>
      <c r="G30" s="119">
        <f t="shared" si="3"/>
        <v>77</v>
      </c>
      <c r="H30" s="226">
        <f t="shared" si="4"/>
        <v>72</v>
      </c>
      <c r="I30" s="28" t="s">
        <v>17</v>
      </c>
      <c r="K30" s="21">
        <f t="shared" si="5"/>
        <v>38.5</v>
      </c>
    </row>
    <row r="31" spans="1:11" ht="20.25" thickBot="1">
      <c r="A31" s="113" t="s">
        <v>96</v>
      </c>
      <c r="B31" s="114" t="s">
        <v>167</v>
      </c>
      <c r="C31" s="115">
        <v>38411</v>
      </c>
      <c r="D31" s="116">
        <v>6</v>
      </c>
      <c r="E31" s="117">
        <v>41</v>
      </c>
      <c r="F31" s="118">
        <v>42</v>
      </c>
      <c r="G31" s="119">
        <f t="shared" si="3"/>
        <v>83</v>
      </c>
      <c r="H31" s="226">
        <f t="shared" si="4"/>
        <v>77</v>
      </c>
      <c r="I31" s="28" t="s">
        <v>18</v>
      </c>
      <c r="K31" s="21">
        <f t="shared" si="5"/>
        <v>39</v>
      </c>
    </row>
    <row r="32" spans="1:11" ht="19.5">
      <c r="A32" s="113" t="s">
        <v>193</v>
      </c>
      <c r="B32" s="114" t="s">
        <v>167</v>
      </c>
      <c r="C32" s="115">
        <v>38989</v>
      </c>
      <c r="D32" s="116">
        <v>5</v>
      </c>
      <c r="E32" s="117">
        <v>45</v>
      </c>
      <c r="F32" s="118">
        <v>42</v>
      </c>
      <c r="G32" s="119">
        <f t="shared" si="3"/>
        <v>87</v>
      </c>
      <c r="H32" s="120">
        <f t="shared" si="4"/>
        <v>82</v>
      </c>
      <c r="J32" s="112"/>
      <c r="K32" s="21">
        <f t="shared" si="5"/>
        <v>39.5</v>
      </c>
    </row>
    <row r="33" spans="1:11" ht="19.5">
      <c r="A33" s="113" t="s">
        <v>191</v>
      </c>
      <c r="B33" s="114" t="s">
        <v>148</v>
      </c>
      <c r="C33" s="115">
        <v>37876</v>
      </c>
      <c r="D33" s="116">
        <v>10</v>
      </c>
      <c r="E33" s="117">
        <v>49</v>
      </c>
      <c r="F33" s="118">
        <v>43</v>
      </c>
      <c r="G33" s="119">
        <f t="shared" si="3"/>
        <v>92</v>
      </c>
      <c r="H33" s="120">
        <f t="shared" si="4"/>
        <v>82</v>
      </c>
      <c r="K33" s="21">
        <f t="shared" si="5"/>
        <v>38</v>
      </c>
    </row>
    <row r="34" spans="1:11" ht="19.5">
      <c r="A34" s="113" t="s">
        <v>91</v>
      </c>
      <c r="B34" s="114" t="s">
        <v>155</v>
      </c>
      <c r="C34" s="115">
        <v>38257</v>
      </c>
      <c r="D34" s="116">
        <v>5</v>
      </c>
      <c r="E34" s="117">
        <v>47</v>
      </c>
      <c r="F34" s="118">
        <v>46</v>
      </c>
      <c r="G34" s="119">
        <f t="shared" si="3"/>
        <v>93</v>
      </c>
      <c r="H34" s="120">
        <f t="shared" si="4"/>
        <v>88</v>
      </c>
      <c r="K34" s="21">
        <f t="shared" si="5"/>
        <v>43.5</v>
      </c>
    </row>
    <row r="35" spans="1:11" ht="20.25" thickBot="1">
      <c r="A35" s="105" t="s">
        <v>90</v>
      </c>
      <c r="B35" s="106" t="s">
        <v>152</v>
      </c>
      <c r="C35" s="107">
        <v>38803</v>
      </c>
      <c r="D35" s="108">
        <v>6</v>
      </c>
      <c r="E35" s="103" t="s">
        <v>317</v>
      </c>
      <c r="F35" s="109" t="s">
        <v>318</v>
      </c>
      <c r="G35" s="104" t="s">
        <v>319</v>
      </c>
      <c r="H35" s="242" t="s">
        <v>10</v>
      </c>
      <c r="K35" s="21" t="e">
        <f t="shared" si="5"/>
        <v>#VALUE!</v>
      </c>
    </row>
  </sheetData>
  <sortState ref="A28:H35">
    <sortCondition ref="G28:G35"/>
    <sortCondition ref="F28:F35"/>
    <sortCondition ref="E28:E35"/>
  </sortState>
  <mergeCells count="8">
    <mergeCell ref="A26:H26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O27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4.5703125" style="2" bestFit="1" customWidth="1"/>
    <col min="3" max="3" width="10.7109375" style="2" bestFit="1" customWidth="1"/>
    <col min="4" max="6" width="6.7109375" style="2" customWidth="1"/>
    <col min="7" max="7" width="12.42578125" style="69" bestFit="1" customWidth="1"/>
    <col min="8" max="16384" width="11.42578125" style="1"/>
  </cols>
  <sheetData>
    <row r="1" spans="1:15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15" ht="23.25">
      <c r="A2" s="254" t="str">
        <f>JUV!A2</f>
        <v>CANCHA VIEJA</v>
      </c>
      <c r="B2" s="254"/>
      <c r="C2" s="254"/>
      <c r="D2" s="254"/>
      <c r="E2" s="254"/>
      <c r="F2" s="254"/>
    </row>
    <row r="3" spans="1:15" ht="19.5">
      <c r="A3" s="251" t="s">
        <v>7</v>
      </c>
      <c r="B3" s="251"/>
      <c r="C3" s="251"/>
      <c r="D3" s="251"/>
      <c r="E3" s="251"/>
      <c r="F3" s="251"/>
    </row>
    <row r="4" spans="1:15" ht="26.25">
      <c r="A4" s="252" t="s">
        <v>49</v>
      </c>
      <c r="B4" s="252"/>
      <c r="C4" s="252"/>
      <c r="D4" s="252"/>
      <c r="E4" s="252"/>
      <c r="F4" s="252"/>
    </row>
    <row r="5" spans="1:15" ht="19.5">
      <c r="A5" s="253" t="s">
        <v>14</v>
      </c>
      <c r="B5" s="253"/>
      <c r="C5" s="253"/>
      <c r="D5" s="253"/>
      <c r="E5" s="253"/>
      <c r="F5" s="253"/>
    </row>
    <row r="6" spans="1:15" ht="19.5">
      <c r="A6" s="246" t="str">
        <f>JUV!A6</f>
        <v>LUNES 18 DE JULIO DE 2022</v>
      </c>
      <c r="B6" s="246"/>
      <c r="C6" s="246"/>
      <c r="D6" s="246"/>
      <c r="E6" s="246"/>
      <c r="F6" s="246"/>
    </row>
    <row r="7" spans="1:15" ht="20.25" thickBot="1">
      <c r="A7" s="7"/>
      <c r="B7" s="7"/>
      <c r="C7" s="7"/>
      <c r="D7" s="7"/>
      <c r="E7" s="7"/>
      <c r="F7" s="7"/>
    </row>
    <row r="8" spans="1:15" ht="20.25" thickBot="1">
      <c r="A8" s="256" t="s">
        <v>60</v>
      </c>
      <c r="B8" s="257"/>
      <c r="C8" s="257"/>
      <c r="D8" s="257"/>
      <c r="E8" s="257"/>
      <c r="F8" s="258"/>
    </row>
    <row r="9" spans="1:15" s="126" customFormat="1" ht="20.25" thickBot="1">
      <c r="A9" s="16" t="s">
        <v>0</v>
      </c>
      <c r="B9" s="130" t="s">
        <v>53</v>
      </c>
      <c r="C9" s="61" t="s">
        <v>21</v>
      </c>
      <c r="D9" s="62" t="s">
        <v>1</v>
      </c>
      <c r="E9" s="4" t="s">
        <v>4</v>
      </c>
      <c r="F9" s="4" t="s">
        <v>5</v>
      </c>
      <c r="G9" s="82"/>
      <c r="J9" s="1"/>
      <c r="K9" s="1"/>
      <c r="L9" s="1"/>
      <c r="M9" s="1"/>
      <c r="N9" s="1"/>
      <c r="O9" s="1"/>
    </row>
    <row r="10" spans="1:15" ht="20.25" thickBot="1">
      <c r="A10" s="60" t="s">
        <v>59</v>
      </c>
      <c r="B10" s="131" t="s">
        <v>50</v>
      </c>
      <c r="C10" s="132">
        <v>40021</v>
      </c>
      <c r="D10" s="63">
        <v>11</v>
      </c>
      <c r="E10" s="214">
        <v>57</v>
      </c>
      <c r="F10" s="64">
        <f>(E10-D10)</f>
        <v>46</v>
      </c>
      <c r="G10" s="71" t="s">
        <v>26</v>
      </c>
      <c r="I10" s="127"/>
      <c r="J10" s="127"/>
      <c r="K10" s="127"/>
      <c r="L10" s="127"/>
      <c r="M10" s="127"/>
      <c r="N10" s="127"/>
      <c r="O10" s="127"/>
    </row>
    <row r="11" spans="1:15" ht="20.25" thickBot="1">
      <c r="A11" s="60" t="s">
        <v>311</v>
      </c>
      <c r="B11" s="131" t="s">
        <v>51</v>
      </c>
      <c r="C11" s="132">
        <v>40169</v>
      </c>
      <c r="D11" s="63">
        <v>18</v>
      </c>
      <c r="E11" s="214">
        <v>61</v>
      </c>
      <c r="F11" s="64">
        <f>(E11-D11)</f>
        <v>43</v>
      </c>
      <c r="G11" s="71" t="s">
        <v>27</v>
      </c>
      <c r="I11" s="127"/>
      <c r="J11" s="127"/>
      <c r="K11" s="127"/>
      <c r="L11" s="127"/>
      <c r="M11" s="127"/>
      <c r="N11" s="127"/>
      <c r="O11" s="127"/>
    </row>
    <row r="12" spans="1:15" ht="20.25" thickBot="1">
      <c r="A12" s="60" t="s">
        <v>56</v>
      </c>
      <c r="B12" s="131" t="s">
        <v>51</v>
      </c>
      <c r="C12" s="132">
        <v>40076</v>
      </c>
      <c r="D12" s="63">
        <v>27</v>
      </c>
      <c r="E12" s="214">
        <v>64</v>
      </c>
      <c r="F12" s="64">
        <f>(E12-D12)</f>
        <v>37</v>
      </c>
      <c r="G12" s="71" t="s">
        <v>287</v>
      </c>
      <c r="I12" s="127"/>
      <c r="J12" s="127"/>
      <c r="K12" s="127"/>
      <c r="L12" s="127"/>
      <c r="M12" s="127"/>
      <c r="N12" s="127"/>
      <c r="O12" s="127"/>
    </row>
    <row r="13" spans="1:15" ht="19.5">
      <c r="A13" s="60" t="s">
        <v>57</v>
      </c>
      <c r="B13" s="131" t="s">
        <v>51</v>
      </c>
      <c r="C13" s="132">
        <v>40116</v>
      </c>
      <c r="D13" s="63">
        <v>22</v>
      </c>
      <c r="E13" s="19">
        <v>64</v>
      </c>
      <c r="F13" s="64">
        <f>(E13-D13)</f>
        <v>42</v>
      </c>
      <c r="G13" s="1"/>
    </row>
    <row r="14" spans="1:15" ht="19.5">
      <c r="A14" s="60" t="s">
        <v>54</v>
      </c>
      <c r="B14" s="131" t="s">
        <v>51</v>
      </c>
      <c r="C14" s="132">
        <v>40200</v>
      </c>
      <c r="D14" s="63">
        <v>25</v>
      </c>
      <c r="E14" s="19">
        <v>65</v>
      </c>
      <c r="F14" s="64">
        <f>(E14-D14)</f>
        <v>40</v>
      </c>
      <c r="G14" s="1"/>
    </row>
    <row r="15" spans="1:15" ht="20.25" thickBot="1">
      <c r="A15" s="122" t="s">
        <v>58</v>
      </c>
      <c r="B15" s="216" t="s">
        <v>52</v>
      </c>
      <c r="C15" s="217">
        <v>40165</v>
      </c>
      <c r="D15" s="211" t="s">
        <v>10</v>
      </c>
      <c r="E15" s="212" t="s">
        <v>10</v>
      </c>
      <c r="F15" s="213" t="s">
        <v>10</v>
      </c>
      <c r="G15" s="1"/>
    </row>
    <row r="16" spans="1:15">
      <c r="B16" s="1"/>
      <c r="C16" s="1"/>
      <c r="D16" s="1"/>
      <c r="E16" s="1"/>
      <c r="F16" s="1"/>
      <c r="G16" s="1"/>
    </row>
    <row r="17" spans="1:7" ht="26.25">
      <c r="A17" s="252" t="s">
        <v>71</v>
      </c>
      <c r="B17" s="252"/>
      <c r="C17" s="252"/>
      <c r="D17" s="252"/>
      <c r="E17" s="252"/>
      <c r="F17" s="252"/>
      <c r="G17" s="252"/>
    </row>
    <row r="18" spans="1:7" ht="19.5" thickBot="1">
      <c r="B18" s="1"/>
      <c r="C18" s="1"/>
      <c r="D18" s="1"/>
      <c r="E18" s="1"/>
      <c r="F18" s="1"/>
      <c r="G18" s="1"/>
    </row>
    <row r="19" spans="1:7" ht="20.25" thickBot="1">
      <c r="A19" s="256" t="s">
        <v>60</v>
      </c>
      <c r="B19" s="257"/>
      <c r="C19" s="257"/>
      <c r="D19" s="257"/>
      <c r="E19" s="257"/>
      <c r="F19" s="258"/>
    </row>
    <row r="20" spans="1:7" ht="20.25" thickBot="1">
      <c r="A20" s="16" t="s">
        <v>0</v>
      </c>
      <c r="B20" s="130" t="s">
        <v>53</v>
      </c>
      <c r="C20" s="61" t="s">
        <v>21</v>
      </c>
      <c r="D20" s="62" t="s">
        <v>1</v>
      </c>
      <c r="E20" s="4" t="s">
        <v>4</v>
      </c>
      <c r="F20" s="4" t="s">
        <v>5</v>
      </c>
      <c r="G20" s="82"/>
    </row>
    <row r="21" spans="1:7" ht="20.25" thickBot="1">
      <c r="A21" s="60" t="s">
        <v>75</v>
      </c>
      <c r="B21" s="135" t="s">
        <v>309</v>
      </c>
      <c r="C21" s="132">
        <v>40175</v>
      </c>
      <c r="D21" s="63">
        <v>8</v>
      </c>
      <c r="E21" s="214">
        <v>43</v>
      </c>
      <c r="F21" s="64">
        <f>(E21-D21)</f>
        <v>35</v>
      </c>
      <c r="G21" s="71" t="s">
        <v>26</v>
      </c>
    </row>
    <row r="22" spans="1:7" ht="20.25" thickBot="1">
      <c r="A22" s="60" t="s">
        <v>73</v>
      </c>
      <c r="B22" s="135" t="s">
        <v>309</v>
      </c>
      <c r="C22" s="132">
        <v>40326</v>
      </c>
      <c r="D22" s="63">
        <v>22</v>
      </c>
      <c r="E22" s="214">
        <v>59</v>
      </c>
      <c r="F22" s="64">
        <f>(E22-D22)</f>
        <v>37</v>
      </c>
      <c r="G22" s="71" t="s">
        <v>27</v>
      </c>
    </row>
    <row r="23" spans="1:7" ht="20.25" thickBot="1">
      <c r="A23" s="60" t="s">
        <v>74</v>
      </c>
      <c r="B23" s="135" t="s">
        <v>309</v>
      </c>
      <c r="C23" s="132">
        <v>40087</v>
      </c>
      <c r="D23" s="137" t="s">
        <v>10</v>
      </c>
      <c r="E23" s="121" t="s">
        <v>10</v>
      </c>
      <c r="F23" s="138" t="s">
        <v>10</v>
      </c>
      <c r="G23" s="71" t="s">
        <v>287</v>
      </c>
    </row>
    <row r="24" spans="1:7" ht="19.5">
      <c r="A24" s="60" t="s">
        <v>76</v>
      </c>
      <c r="B24" s="135" t="s">
        <v>309</v>
      </c>
      <c r="C24" s="132">
        <v>40387</v>
      </c>
      <c r="D24" s="137" t="s">
        <v>10</v>
      </c>
      <c r="E24" s="121" t="s">
        <v>10</v>
      </c>
      <c r="F24" s="138" t="s">
        <v>10</v>
      </c>
    </row>
    <row r="25" spans="1:7" ht="19.5">
      <c r="A25" s="60" t="s">
        <v>77</v>
      </c>
      <c r="B25" s="131" t="s">
        <v>72</v>
      </c>
      <c r="C25" s="132">
        <v>40267</v>
      </c>
      <c r="D25" s="137" t="s">
        <v>10</v>
      </c>
      <c r="E25" s="121" t="s">
        <v>10</v>
      </c>
      <c r="F25" s="138" t="s">
        <v>10</v>
      </c>
    </row>
    <row r="26" spans="1:7" ht="20.25" thickBot="1">
      <c r="A26" s="122" t="s">
        <v>78</v>
      </c>
      <c r="B26" s="216" t="s">
        <v>72</v>
      </c>
      <c r="C26" s="217">
        <v>40451</v>
      </c>
      <c r="D26" s="211" t="s">
        <v>10</v>
      </c>
      <c r="E26" s="212" t="s">
        <v>10</v>
      </c>
      <c r="F26" s="213" t="s">
        <v>10</v>
      </c>
    </row>
    <row r="27" spans="1:7">
      <c r="F27" s="1"/>
    </row>
  </sheetData>
  <sortState ref="A10:F15">
    <sortCondition ref="E10:E15"/>
  </sortState>
  <mergeCells count="9">
    <mergeCell ref="A17:G17"/>
    <mergeCell ref="A19:F19"/>
    <mergeCell ref="A1:F1"/>
    <mergeCell ref="A2:F2"/>
    <mergeCell ref="A3:F3"/>
    <mergeCell ref="A4:F4"/>
    <mergeCell ref="A5:F5"/>
    <mergeCell ref="A6:F6"/>
    <mergeCell ref="A8:F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1"/>
  </sheetPr>
  <dimension ref="A1:T126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10.5703125" style="2" bestFit="1" customWidth="1"/>
    <col min="3" max="3" width="12.8554687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20" ht="23.25">
      <c r="A2" s="254" t="str">
        <f>JUV!A2</f>
        <v>CANCHA VIEJA</v>
      </c>
      <c r="B2" s="254"/>
      <c r="C2" s="254"/>
      <c r="D2" s="254"/>
      <c r="E2" s="254"/>
      <c r="F2" s="254"/>
      <c r="G2" s="254"/>
      <c r="H2" s="254"/>
    </row>
    <row r="3" spans="1:20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20" ht="26.25">
      <c r="A4" s="252" t="s">
        <v>49</v>
      </c>
      <c r="B4" s="252"/>
      <c r="C4" s="252"/>
      <c r="D4" s="252"/>
      <c r="E4" s="252"/>
      <c r="F4" s="252"/>
      <c r="G4" s="252"/>
      <c r="H4" s="252"/>
    </row>
    <row r="5" spans="1:20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20" ht="19.5">
      <c r="A6" s="246" t="str">
        <f>JUV!A6</f>
        <v>LUNES 18 DE JULIO DE 2022</v>
      </c>
      <c r="B6" s="246"/>
      <c r="C6" s="246"/>
      <c r="D6" s="246"/>
      <c r="E6" s="246"/>
      <c r="F6" s="246"/>
      <c r="G6" s="246"/>
      <c r="H6" s="246"/>
    </row>
    <row r="7" spans="1:20" ht="20.25" thickBot="1">
      <c r="A7" s="255"/>
      <c r="B7" s="255"/>
      <c r="C7" s="255"/>
      <c r="D7" s="255"/>
      <c r="E7" s="255"/>
      <c r="F7" s="255"/>
      <c r="G7" s="255"/>
      <c r="H7" s="255"/>
    </row>
    <row r="8" spans="1:20" ht="19.5" thickBot="1">
      <c r="A8" s="247" t="s">
        <v>61</v>
      </c>
      <c r="B8" s="248"/>
      <c r="C8" s="248"/>
      <c r="D8" s="248"/>
      <c r="E8" s="248"/>
      <c r="F8" s="248"/>
      <c r="G8" s="248"/>
      <c r="H8" s="249"/>
    </row>
    <row r="9" spans="1:20" s="126" customFormat="1" ht="20.25" thickBot="1">
      <c r="A9" s="4" t="s">
        <v>0</v>
      </c>
      <c r="B9" s="133" t="s">
        <v>63</v>
      </c>
      <c r="C9" s="133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6" t="s">
        <v>24</v>
      </c>
      <c r="N9" s="1"/>
      <c r="O9" s="1"/>
      <c r="P9" s="1"/>
      <c r="Q9" s="1"/>
      <c r="R9" s="1"/>
      <c r="S9" s="1"/>
      <c r="T9" s="1"/>
    </row>
    <row r="10" spans="1:20" s="126" customFormat="1" ht="20.25" thickBot="1">
      <c r="A10" s="35" t="s">
        <v>62</v>
      </c>
      <c r="B10" s="131" t="s">
        <v>51</v>
      </c>
      <c r="C10" s="134">
        <v>39749</v>
      </c>
      <c r="D10" s="228">
        <v>27</v>
      </c>
      <c r="E10" s="229">
        <v>54</v>
      </c>
      <c r="F10" s="230">
        <v>57</v>
      </c>
      <c r="G10" s="19">
        <f>SUM(E10:F10)</f>
        <v>111</v>
      </c>
      <c r="H10" s="18">
        <f>SUM(G10-D10)</f>
        <v>84</v>
      </c>
      <c r="I10" s="71" t="s">
        <v>26</v>
      </c>
      <c r="K10" s="1"/>
      <c r="N10" s="1"/>
      <c r="O10" s="1"/>
      <c r="P10" s="1"/>
      <c r="Q10" s="1"/>
      <c r="R10" s="1"/>
      <c r="S10" s="1"/>
      <c r="T10" s="1"/>
    </row>
    <row r="11" spans="1:20" ht="19.5" thickBot="1"/>
    <row r="12" spans="1:20" ht="19.5" thickBot="1">
      <c r="A12" s="247" t="s">
        <v>70</v>
      </c>
      <c r="B12" s="248"/>
      <c r="C12" s="248"/>
      <c r="D12" s="248"/>
      <c r="E12" s="248"/>
      <c r="F12" s="248"/>
      <c r="G12" s="248"/>
      <c r="H12" s="249"/>
    </row>
    <row r="13" spans="1:20" ht="20.25" thickBot="1">
      <c r="A13" s="4" t="s">
        <v>0</v>
      </c>
      <c r="B13" s="133" t="s">
        <v>63</v>
      </c>
      <c r="C13" s="133" t="s">
        <v>21</v>
      </c>
      <c r="D13" s="4" t="s">
        <v>1</v>
      </c>
      <c r="E13" s="4" t="s">
        <v>2</v>
      </c>
      <c r="F13" s="16" t="s">
        <v>3</v>
      </c>
      <c r="G13" s="15" t="s">
        <v>4</v>
      </c>
      <c r="H13" s="17" t="s">
        <v>5</v>
      </c>
      <c r="I13" s="126"/>
      <c r="K13" s="56" t="s">
        <v>24</v>
      </c>
    </row>
    <row r="14" spans="1:20" ht="20.25" thickBot="1">
      <c r="A14" s="35" t="s">
        <v>66</v>
      </c>
      <c r="B14" s="131" t="s">
        <v>51</v>
      </c>
      <c r="C14" s="134">
        <v>39213</v>
      </c>
      <c r="D14" s="36">
        <v>11</v>
      </c>
      <c r="E14" s="33">
        <v>40</v>
      </c>
      <c r="F14" s="37">
        <v>37</v>
      </c>
      <c r="G14" s="214">
        <f t="shared" ref="G14:G19" si="0">SUM(E14:F14)</f>
        <v>77</v>
      </c>
      <c r="H14" s="18">
        <f t="shared" ref="H14:H19" si="1">SUM(G14-D14)</f>
        <v>66</v>
      </c>
      <c r="I14" s="71" t="s">
        <v>26</v>
      </c>
      <c r="K14" s="21">
        <f t="shared" ref="K14:K19" si="2">(F14-D14*0.5)</f>
        <v>31.5</v>
      </c>
    </row>
    <row r="15" spans="1:20" ht="20.25" thickBot="1">
      <c r="A15" s="35" t="s">
        <v>69</v>
      </c>
      <c r="B15" s="131" t="s">
        <v>52</v>
      </c>
      <c r="C15" s="134">
        <v>39643</v>
      </c>
      <c r="D15" s="36">
        <v>26</v>
      </c>
      <c r="E15" s="33">
        <v>47</v>
      </c>
      <c r="F15" s="37">
        <v>49</v>
      </c>
      <c r="G15" s="214">
        <f t="shared" si="0"/>
        <v>96</v>
      </c>
      <c r="H15" s="18">
        <f t="shared" si="1"/>
        <v>70</v>
      </c>
      <c r="I15" s="71" t="s">
        <v>27</v>
      </c>
      <c r="K15" s="21">
        <f t="shared" si="2"/>
        <v>36</v>
      </c>
    </row>
    <row r="16" spans="1:20" ht="20.25" thickBot="1">
      <c r="A16" s="35" t="s">
        <v>65</v>
      </c>
      <c r="B16" s="131" t="s">
        <v>51</v>
      </c>
      <c r="C16" s="134">
        <v>40532</v>
      </c>
      <c r="D16" s="36">
        <v>26</v>
      </c>
      <c r="E16" s="33">
        <v>50</v>
      </c>
      <c r="F16" s="37">
        <v>49</v>
      </c>
      <c r="G16" s="214">
        <f t="shared" si="0"/>
        <v>99</v>
      </c>
      <c r="H16" s="18">
        <f t="shared" si="1"/>
        <v>73</v>
      </c>
      <c r="I16" s="71" t="s">
        <v>287</v>
      </c>
      <c r="K16" s="21">
        <f t="shared" si="2"/>
        <v>36</v>
      </c>
    </row>
    <row r="17" spans="1:11" ht="20.25" thickBot="1">
      <c r="A17" s="35" t="s">
        <v>64</v>
      </c>
      <c r="B17" s="131" t="s">
        <v>51</v>
      </c>
      <c r="C17" s="134">
        <v>40465</v>
      </c>
      <c r="D17" s="36">
        <v>25</v>
      </c>
      <c r="E17" s="33">
        <v>53</v>
      </c>
      <c r="F17" s="37">
        <v>52</v>
      </c>
      <c r="G17" s="19">
        <f t="shared" si="0"/>
        <v>105</v>
      </c>
      <c r="H17" s="18">
        <f t="shared" si="1"/>
        <v>80</v>
      </c>
      <c r="I17" s="71" t="s">
        <v>18</v>
      </c>
      <c r="K17" s="21">
        <f t="shared" si="2"/>
        <v>39.5</v>
      </c>
    </row>
    <row r="18" spans="1:11" ht="20.25" thickBot="1">
      <c r="A18" s="35" t="s">
        <v>67</v>
      </c>
      <c r="B18" s="131" t="s">
        <v>51</v>
      </c>
      <c r="C18" s="134">
        <v>40366</v>
      </c>
      <c r="D18" s="36">
        <v>46</v>
      </c>
      <c r="E18" s="33">
        <v>61</v>
      </c>
      <c r="F18" s="37">
        <v>54</v>
      </c>
      <c r="G18" s="19">
        <f t="shared" si="0"/>
        <v>115</v>
      </c>
      <c r="H18" s="18">
        <f t="shared" si="1"/>
        <v>69</v>
      </c>
      <c r="I18" s="71" t="s">
        <v>17</v>
      </c>
      <c r="K18" s="21">
        <f t="shared" si="2"/>
        <v>31</v>
      </c>
    </row>
    <row r="19" spans="1:11" ht="20.25" thickBot="1">
      <c r="A19" s="35" t="s">
        <v>68</v>
      </c>
      <c r="B19" s="131" t="s">
        <v>52</v>
      </c>
      <c r="C19" s="134">
        <v>40469</v>
      </c>
      <c r="D19" s="36">
        <v>59</v>
      </c>
      <c r="E19" s="33">
        <v>74</v>
      </c>
      <c r="F19" s="37">
        <v>65</v>
      </c>
      <c r="G19" s="19">
        <f t="shared" si="0"/>
        <v>139</v>
      </c>
      <c r="H19" s="18">
        <f t="shared" si="1"/>
        <v>80</v>
      </c>
      <c r="I19" s="71" t="s">
        <v>288</v>
      </c>
      <c r="K19" s="21">
        <f t="shared" si="2"/>
        <v>35.5</v>
      </c>
    </row>
    <row r="43" spans="1:8" ht="30.75">
      <c r="A43" s="250" t="s">
        <v>46</v>
      </c>
      <c r="B43" s="250"/>
      <c r="C43" s="250"/>
      <c r="D43" s="250"/>
      <c r="E43" s="250"/>
      <c r="F43" s="250"/>
      <c r="G43" s="250"/>
      <c r="H43" s="250"/>
    </row>
    <row r="44" spans="1:8" ht="23.25">
      <c r="A44" s="254" t="s">
        <v>47</v>
      </c>
      <c r="B44" s="254"/>
      <c r="C44" s="254"/>
      <c r="D44" s="254"/>
      <c r="E44" s="254"/>
      <c r="F44" s="254"/>
      <c r="G44" s="254"/>
      <c r="H44" s="254"/>
    </row>
    <row r="45" spans="1:8" ht="19.5">
      <c r="A45" s="251" t="s">
        <v>7</v>
      </c>
      <c r="B45" s="251"/>
      <c r="C45" s="251"/>
      <c r="D45" s="251"/>
      <c r="E45" s="251"/>
      <c r="F45" s="251"/>
      <c r="G45" s="251"/>
      <c r="H45" s="251"/>
    </row>
    <row r="46" spans="1:8" ht="26.25">
      <c r="A46" s="252" t="s">
        <v>71</v>
      </c>
      <c r="B46" s="252"/>
      <c r="C46" s="252"/>
      <c r="D46" s="252"/>
      <c r="E46" s="252"/>
      <c r="F46" s="252"/>
      <c r="G46" s="252"/>
      <c r="H46" s="252"/>
    </row>
    <row r="47" spans="1:8" ht="19.5">
      <c r="A47" s="253" t="s">
        <v>23</v>
      </c>
      <c r="B47" s="253"/>
      <c r="C47" s="253"/>
      <c r="D47" s="253"/>
      <c r="E47" s="253"/>
      <c r="F47" s="253"/>
      <c r="G47" s="253"/>
      <c r="H47" s="253"/>
    </row>
    <row r="48" spans="1:8" ht="19.5">
      <c r="A48" s="246" t="s">
        <v>48</v>
      </c>
      <c r="B48" s="246"/>
      <c r="C48" s="246"/>
      <c r="D48" s="246"/>
      <c r="E48" s="246"/>
      <c r="F48" s="246"/>
      <c r="G48" s="246"/>
      <c r="H48" s="246"/>
    </row>
    <row r="50" spans="1:9" ht="19.5" thickBot="1">
      <c r="A50" s="247" t="s">
        <v>61</v>
      </c>
      <c r="B50" s="248"/>
      <c r="C50" s="248"/>
      <c r="D50" s="248"/>
      <c r="E50" s="248"/>
      <c r="F50" s="248"/>
      <c r="G50" s="248"/>
      <c r="H50" s="249"/>
    </row>
    <row r="51" spans="1:9" ht="20.25" thickBot="1">
      <c r="A51" s="4" t="s">
        <v>0</v>
      </c>
      <c r="B51" s="133" t="s">
        <v>63</v>
      </c>
      <c r="C51" s="133" t="s">
        <v>21</v>
      </c>
      <c r="D51" s="4" t="s">
        <v>1</v>
      </c>
      <c r="E51" s="4" t="s">
        <v>2</v>
      </c>
      <c r="F51" s="16" t="s">
        <v>3</v>
      </c>
      <c r="G51" s="15" t="s">
        <v>4</v>
      </c>
      <c r="H51" s="17" t="s">
        <v>5</v>
      </c>
      <c r="I51" s="126"/>
    </row>
    <row r="52" spans="1:9" ht="20.25" thickBot="1">
      <c r="A52" s="35" t="s">
        <v>83</v>
      </c>
      <c r="B52" s="135" t="s">
        <v>309</v>
      </c>
      <c r="C52" s="134">
        <v>39932</v>
      </c>
      <c r="D52" s="36">
        <v>14</v>
      </c>
      <c r="E52" s="33">
        <v>44</v>
      </c>
      <c r="F52" s="37">
        <v>41</v>
      </c>
      <c r="G52" s="214">
        <f t="shared" ref="G52:G58" si="3">SUM(E52:F52)</f>
        <v>85</v>
      </c>
      <c r="H52" s="18">
        <f t="shared" ref="H52:H58" si="4">SUM(G52-D52)</f>
        <v>71</v>
      </c>
      <c r="I52" s="71" t="s">
        <v>26</v>
      </c>
    </row>
    <row r="53" spans="1:9" ht="20.25" thickBot="1">
      <c r="A53" s="35" t="s">
        <v>80</v>
      </c>
      <c r="B53" s="135" t="s">
        <v>309</v>
      </c>
      <c r="C53" s="134">
        <v>39591</v>
      </c>
      <c r="D53" s="36">
        <v>19</v>
      </c>
      <c r="E53" s="33">
        <v>46</v>
      </c>
      <c r="F53" s="37">
        <v>50</v>
      </c>
      <c r="G53" s="214">
        <f t="shared" si="3"/>
        <v>96</v>
      </c>
      <c r="H53" s="18">
        <f t="shared" si="4"/>
        <v>77</v>
      </c>
      <c r="I53" s="71" t="s">
        <v>27</v>
      </c>
    </row>
    <row r="54" spans="1:9" ht="20.25" thickBot="1">
      <c r="A54" s="35" t="s">
        <v>84</v>
      </c>
      <c r="B54" s="135" t="s">
        <v>309</v>
      </c>
      <c r="C54" s="134">
        <v>39869</v>
      </c>
      <c r="D54" s="36">
        <v>22</v>
      </c>
      <c r="E54" s="33">
        <v>53</v>
      </c>
      <c r="F54" s="37">
        <v>50</v>
      </c>
      <c r="G54" s="214">
        <f t="shared" si="3"/>
        <v>103</v>
      </c>
      <c r="H54" s="18">
        <f t="shared" si="4"/>
        <v>81</v>
      </c>
      <c r="I54" s="71" t="s">
        <v>287</v>
      </c>
    </row>
    <row r="55" spans="1:9" ht="20.25" thickBot="1">
      <c r="A55" s="35" t="s">
        <v>82</v>
      </c>
      <c r="B55" s="135" t="s">
        <v>309</v>
      </c>
      <c r="C55" s="134">
        <v>40439</v>
      </c>
      <c r="D55" s="36">
        <v>19</v>
      </c>
      <c r="E55" s="33">
        <v>55</v>
      </c>
      <c r="F55" s="37">
        <v>49</v>
      </c>
      <c r="G55" s="19">
        <f t="shared" si="3"/>
        <v>104</v>
      </c>
      <c r="H55" s="18">
        <f t="shared" si="4"/>
        <v>85</v>
      </c>
    </row>
    <row r="56" spans="1:9" ht="20.25" thickBot="1">
      <c r="A56" s="35" t="s">
        <v>81</v>
      </c>
      <c r="B56" s="135" t="s">
        <v>309</v>
      </c>
      <c r="C56" s="134">
        <v>39177</v>
      </c>
      <c r="D56" s="36">
        <v>26</v>
      </c>
      <c r="E56" s="33">
        <v>55</v>
      </c>
      <c r="F56" s="37">
        <v>53</v>
      </c>
      <c r="G56" s="19">
        <f t="shared" si="3"/>
        <v>108</v>
      </c>
      <c r="H56" s="18">
        <f t="shared" si="4"/>
        <v>82</v>
      </c>
      <c r="I56" s="71" t="s">
        <v>288</v>
      </c>
    </row>
    <row r="57" spans="1:9" ht="20.25" thickBot="1">
      <c r="A57" s="35" t="s">
        <v>85</v>
      </c>
      <c r="B57" s="135" t="s">
        <v>309</v>
      </c>
      <c r="C57" s="134">
        <v>40056</v>
      </c>
      <c r="D57" s="36">
        <v>42</v>
      </c>
      <c r="E57" s="33">
        <v>53</v>
      </c>
      <c r="F57" s="37">
        <v>58</v>
      </c>
      <c r="G57" s="19">
        <f t="shared" si="3"/>
        <v>111</v>
      </c>
      <c r="H57" s="18">
        <f t="shared" si="4"/>
        <v>69</v>
      </c>
      <c r="I57" s="71" t="s">
        <v>17</v>
      </c>
    </row>
    <row r="58" spans="1:9" ht="20.25" thickBot="1">
      <c r="A58" s="35" t="s">
        <v>79</v>
      </c>
      <c r="B58" s="135" t="s">
        <v>309</v>
      </c>
      <c r="C58" s="134">
        <v>39425</v>
      </c>
      <c r="D58" s="36">
        <v>47</v>
      </c>
      <c r="E58" s="33">
        <v>63</v>
      </c>
      <c r="F58" s="37">
        <v>61</v>
      </c>
      <c r="G58" s="19">
        <f t="shared" si="3"/>
        <v>124</v>
      </c>
      <c r="H58" s="18">
        <f t="shared" si="4"/>
        <v>77</v>
      </c>
      <c r="I58" s="71" t="s">
        <v>18</v>
      </c>
    </row>
    <row r="59" spans="1:9" ht="20.25" thickBot="1">
      <c r="A59" s="105" t="s">
        <v>86</v>
      </c>
      <c r="B59" s="235" t="s">
        <v>72</v>
      </c>
      <c r="C59" s="236">
        <v>39930</v>
      </c>
      <c r="D59" s="221" t="s">
        <v>10</v>
      </c>
      <c r="E59" s="222" t="s">
        <v>10</v>
      </c>
      <c r="F59" s="223" t="s">
        <v>10</v>
      </c>
      <c r="G59" s="212" t="s">
        <v>10</v>
      </c>
      <c r="H59" s="224" t="s">
        <v>10</v>
      </c>
    </row>
    <row r="60" spans="1:9" ht="19.5" thickBot="1">
      <c r="B60" s="1"/>
      <c r="C60" s="1"/>
      <c r="D60" s="1"/>
      <c r="E60" s="1"/>
      <c r="F60" s="1"/>
      <c r="G60" s="1"/>
      <c r="H60" s="1"/>
    </row>
    <row r="61" spans="1:9" ht="19.5" thickBot="1">
      <c r="A61" s="247" t="s">
        <v>87</v>
      </c>
      <c r="B61" s="248"/>
      <c r="C61" s="248"/>
      <c r="D61" s="248"/>
      <c r="E61" s="248"/>
      <c r="F61" s="248"/>
      <c r="G61" s="248"/>
      <c r="H61" s="249"/>
    </row>
    <row r="62" spans="1:9" ht="20.25" thickBot="1">
      <c r="A62" s="4" t="s">
        <v>0</v>
      </c>
      <c r="B62" s="133" t="s">
        <v>63</v>
      </c>
      <c r="C62" s="133" t="s">
        <v>21</v>
      </c>
      <c r="D62" s="4" t="s">
        <v>1</v>
      </c>
      <c r="E62" s="4" t="s">
        <v>2</v>
      </c>
      <c r="F62" s="16" t="s">
        <v>3</v>
      </c>
      <c r="G62" s="15" t="s">
        <v>4</v>
      </c>
      <c r="H62" s="17" t="s">
        <v>5</v>
      </c>
      <c r="I62" s="126"/>
    </row>
    <row r="63" spans="1:9" ht="20.25" thickBot="1">
      <c r="A63" s="35" t="s">
        <v>88</v>
      </c>
      <c r="B63" s="135" t="s">
        <v>309</v>
      </c>
      <c r="C63" s="134">
        <v>38822</v>
      </c>
      <c r="D63" s="36">
        <v>10</v>
      </c>
      <c r="E63" s="33">
        <v>39</v>
      </c>
      <c r="F63" s="37">
        <v>38</v>
      </c>
      <c r="G63" s="214">
        <f>SUM(E63:F63)</f>
        <v>77</v>
      </c>
      <c r="H63" s="18">
        <f>SUM(G63-D63)</f>
        <v>67</v>
      </c>
      <c r="I63" s="71" t="s">
        <v>26</v>
      </c>
    </row>
    <row r="64" spans="1:9" ht="20.25" thickBot="1">
      <c r="A64" s="35" t="s">
        <v>89</v>
      </c>
      <c r="B64" s="135" t="s">
        <v>309</v>
      </c>
      <c r="C64" s="134">
        <v>38986</v>
      </c>
      <c r="D64" s="36">
        <v>5</v>
      </c>
      <c r="E64" s="33">
        <v>36</v>
      </c>
      <c r="F64" s="37">
        <v>41</v>
      </c>
      <c r="G64" s="214">
        <f>SUM(E64:F64)</f>
        <v>77</v>
      </c>
      <c r="H64" s="18">
        <f>SUM(G64-D64)</f>
        <v>72</v>
      </c>
      <c r="I64" s="71" t="s">
        <v>27</v>
      </c>
    </row>
    <row r="65" spans="1:9" ht="20.25" thickBot="1">
      <c r="A65" s="35" t="s">
        <v>96</v>
      </c>
      <c r="B65" s="135" t="s">
        <v>72</v>
      </c>
      <c r="C65" s="134">
        <v>38411</v>
      </c>
      <c r="D65" s="36">
        <v>6</v>
      </c>
      <c r="E65" s="33">
        <v>41</v>
      </c>
      <c r="F65" s="37">
        <v>42</v>
      </c>
      <c r="G65" s="214">
        <f>SUM(E65:F65)</f>
        <v>83</v>
      </c>
      <c r="H65" s="18">
        <f>SUM(G65-D65)</f>
        <v>77</v>
      </c>
      <c r="I65" s="71" t="s">
        <v>287</v>
      </c>
    </row>
    <row r="66" spans="1:9" ht="19.5">
      <c r="A66" s="35" t="s">
        <v>91</v>
      </c>
      <c r="B66" s="135" t="s">
        <v>309</v>
      </c>
      <c r="C66" s="134">
        <v>38257</v>
      </c>
      <c r="D66" s="36">
        <v>5</v>
      </c>
      <c r="E66" s="33">
        <v>47</v>
      </c>
      <c r="F66" s="37">
        <v>46</v>
      </c>
      <c r="G66" s="19">
        <f>SUM(E66:F66)</f>
        <v>93</v>
      </c>
      <c r="H66" s="18">
        <f>SUM(G66-D66)</f>
        <v>88</v>
      </c>
    </row>
    <row r="67" spans="1:9" ht="19.5">
      <c r="A67" s="35" t="s">
        <v>92</v>
      </c>
      <c r="B67" s="135" t="s">
        <v>45</v>
      </c>
      <c r="C67" s="134">
        <v>38979</v>
      </c>
      <c r="D67" s="228" t="s">
        <v>10</v>
      </c>
      <c r="E67" s="229" t="s">
        <v>10</v>
      </c>
      <c r="F67" s="230" t="s">
        <v>10</v>
      </c>
      <c r="G67" s="121" t="s">
        <v>10</v>
      </c>
      <c r="H67" s="231" t="s">
        <v>10</v>
      </c>
    </row>
    <row r="68" spans="1:9" ht="19.5">
      <c r="A68" s="35" t="s">
        <v>93</v>
      </c>
      <c r="B68" s="135" t="s">
        <v>45</v>
      </c>
      <c r="C68" s="134">
        <v>38667</v>
      </c>
      <c r="D68" s="228" t="s">
        <v>10</v>
      </c>
      <c r="E68" s="229" t="s">
        <v>10</v>
      </c>
      <c r="F68" s="230" t="s">
        <v>10</v>
      </c>
      <c r="G68" s="121" t="s">
        <v>10</v>
      </c>
      <c r="H68" s="231" t="s">
        <v>10</v>
      </c>
    </row>
    <row r="69" spans="1:9" ht="19.5">
      <c r="A69" s="35" t="s">
        <v>94</v>
      </c>
      <c r="B69" s="135" t="s">
        <v>45</v>
      </c>
      <c r="C69" s="134">
        <v>38626</v>
      </c>
      <c r="D69" s="228" t="s">
        <v>10</v>
      </c>
      <c r="E69" s="229" t="s">
        <v>10</v>
      </c>
      <c r="F69" s="230" t="s">
        <v>10</v>
      </c>
      <c r="G69" s="121" t="s">
        <v>10</v>
      </c>
      <c r="H69" s="231" t="s">
        <v>10</v>
      </c>
    </row>
    <row r="70" spans="1:9" ht="19.5">
      <c r="A70" s="35" t="s">
        <v>95</v>
      </c>
      <c r="B70" s="135" t="s">
        <v>72</v>
      </c>
      <c r="C70" s="134">
        <v>38885</v>
      </c>
      <c r="D70" s="228" t="s">
        <v>10</v>
      </c>
      <c r="E70" s="229" t="s">
        <v>10</v>
      </c>
      <c r="F70" s="230" t="s">
        <v>10</v>
      </c>
      <c r="G70" s="121" t="s">
        <v>10</v>
      </c>
      <c r="H70" s="231" t="s">
        <v>10</v>
      </c>
    </row>
    <row r="71" spans="1:9" ht="20.25" thickBot="1">
      <c r="A71" s="105" t="s">
        <v>90</v>
      </c>
      <c r="B71" s="235" t="s">
        <v>309</v>
      </c>
      <c r="C71" s="236">
        <v>38803</v>
      </c>
      <c r="D71" s="108">
        <v>6</v>
      </c>
      <c r="E71" s="103" t="s">
        <v>317</v>
      </c>
      <c r="F71" s="109" t="s">
        <v>318</v>
      </c>
      <c r="G71" s="212" t="s">
        <v>319</v>
      </c>
      <c r="H71" s="136" t="s">
        <v>320</v>
      </c>
    </row>
    <row r="72" spans="1:9" ht="19.5" thickBot="1"/>
    <row r="73" spans="1:9" ht="19.5" thickBot="1">
      <c r="A73" s="247" t="s">
        <v>70</v>
      </c>
      <c r="B73" s="248"/>
      <c r="C73" s="248"/>
      <c r="D73" s="248"/>
      <c r="E73" s="248"/>
      <c r="F73" s="248"/>
      <c r="G73" s="248"/>
      <c r="H73" s="249"/>
    </row>
    <row r="74" spans="1:9" ht="20.25" thickBot="1">
      <c r="A74" s="4" t="s">
        <v>0</v>
      </c>
      <c r="B74" s="133" t="s">
        <v>63</v>
      </c>
      <c r="C74" s="133" t="s">
        <v>21</v>
      </c>
      <c r="D74" s="4" t="s">
        <v>1</v>
      </c>
      <c r="E74" s="4" t="s">
        <v>2</v>
      </c>
      <c r="F74" s="16" t="s">
        <v>3</v>
      </c>
      <c r="G74" s="15" t="s">
        <v>4</v>
      </c>
      <c r="H74" s="17" t="s">
        <v>5</v>
      </c>
      <c r="I74" s="126"/>
    </row>
    <row r="75" spans="1:9" ht="20.25" thickBot="1">
      <c r="A75" s="35" t="s">
        <v>117</v>
      </c>
      <c r="B75" s="135" t="s">
        <v>72</v>
      </c>
      <c r="C75" s="134">
        <v>39105</v>
      </c>
      <c r="D75" s="36">
        <v>3</v>
      </c>
      <c r="E75" s="33">
        <v>41</v>
      </c>
      <c r="F75" s="37">
        <v>37</v>
      </c>
      <c r="G75" s="208">
        <f t="shared" ref="G75:G89" si="5">SUM(E75:F75)</f>
        <v>78</v>
      </c>
      <c r="H75" s="18">
        <f>SUM(G75-D75)</f>
        <v>75</v>
      </c>
      <c r="I75" s="71" t="s">
        <v>26</v>
      </c>
    </row>
    <row r="76" spans="1:9" ht="20.25" thickBot="1">
      <c r="A76" s="35" t="s">
        <v>174</v>
      </c>
      <c r="B76" s="47" t="s">
        <v>152</v>
      </c>
      <c r="C76" s="48">
        <v>39770</v>
      </c>
      <c r="D76" s="36">
        <v>10</v>
      </c>
      <c r="E76" s="33">
        <v>40</v>
      </c>
      <c r="F76" s="37">
        <v>38</v>
      </c>
      <c r="G76" s="208">
        <f t="shared" si="5"/>
        <v>78</v>
      </c>
      <c r="H76" s="240">
        <f>SUM(G76-D76)</f>
        <v>68</v>
      </c>
      <c r="I76" s="71" t="s">
        <v>27</v>
      </c>
    </row>
    <row r="77" spans="1:9" ht="20.25" thickBot="1">
      <c r="A77" s="35" t="s">
        <v>105</v>
      </c>
      <c r="B77" s="135" t="s">
        <v>309</v>
      </c>
      <c r="C77" s="134">
        <v>39205</v>
      </c>
      <c r="D77" s="36">
        <v>10</v>
      </c>
      <c r="E77" s="33">
        <v>38</v>
      </c>
      <c r="F77" s="37">
        <v>41</v>
      </c>
      <c r="G77" s="208">
        <f t="shared" si="5"/>
        <v>79</v>
      </c>
      <c r="H77" s="240">
        <f>SUM(G77-D77)</f>
        <v>69</v>
      </c>
      <c r="I77" s="73" t="s">
        <v>287</v>
      </c>
    </row>
    <row r="78" spans="1:9" ht="20.25" thickBot="1">
      <c r="A78" s="35" t="s">
        <v>100</v>
      </c>
      <c r="B78" s="135" t="s">
        <v>45</v>
      </c>
      <c r="C78" s="134">
        <v>39467</v>
      </c>
      <c r="D78" s="36">
        <v>12</v>
      </c>
      <c r="E78" s="33">
        <v>38</v>
      </c>
      <c r="F78" s="37">
        <v>44</v>
      </c>
      <c r="G78" s="19">
        <f t="shared" si="5"/>
        <v>82</v>
      </c>
      <c r="H78" s="240">
        <f>SUM(G78-D78)</f>
        <v>70</v>
      </c>
    </row>
    <row r="79" spans="1:9" ht="20.25" thickBot="1">
      <c r="A79" s="35" t="s">
        <v>106</v>
      </c>
      <c r="B79" s="135" t="s">
        <v>309</v>
      </c>
      <c r="C79" s="134">
        <v>39755</v>
      </c>
      <c r="D79" s="36">
        <v>18</v>
      </c>
      <c r="E79" s="33">
        <v>45</v>
      </c>
      <c r="F79" s="37">
        <v>43</v>
      </c>
      <c r="G79" s="19">
        <f t="shared" si="5"/>
        <v>88</v>
      </c>
      <c r="H79" s="240">
        <f t="shared" ref="H79:H86" si="6">SUM(G79-D79)</f>
        <v>70</v>
      </c>
      <c r="I79" s="71" t="s">
        <v>288</v>
      </c>
    </row>
    <row r="80" spans="1:9" ht="19.5">
      <c r="A80" s="35" t="s">
        <v>98</v>
      </c>
      <c r="B80" s="135" t="s">
        <v>309</v>
      </c>
      <c r="C80" s="134">
        <v>39638</v>
      </c>
      <c r="D80" s="36">
        <v>14</v>
      </c>
      <c r="E80" s="33">
        <v>46</v>
      </c>
      <c r="F80" s="37">
        <v>43</v>
      </c>
      <c r="G80" s="19">
        <f t="shared" si="5"/>
        <v>89</v>
      </c>
      <c r="H80" s="240">
        <f t="shared" si="6"/>
        <v>75</v>
      </c>
    </row>
    <row r="81" spans="1:9" ht="19.5">
      <c r="A81" s="35" t="s">
        <v>118</v>
      </c>
      <c r="B81" s="135" t="s">
        <v>45</v>
      </c>
      <c r="C81" s="134">
        <v>40413</v>
      </c>
      <c r="D81" s="36">
        <v>17</v>
      </c>
      <c r="E81" s="33">
        <v>50</v>
      </c>
      <c r="F81" s="37">
        <v>45</v>
      </c>
      <c r="G81" s="19">
        <f t="shared" si="5"/>
        <v>95</v>
      </c>
      <c r="H81" s="240">
        <f t="shared" si="6"/>
        <v>78</v>
      </c>
    </row>
    <row r="82" spans="1:9" ht="19.5">
      <c r="A82" s="35" t="s">
        <v>101</v>
      </c>
      <c r="B82" s="135" t="s">
        <v>45</v>
      </c>
      <c r="C82" s="134">
        <v>39867</v>
      </c>
      <c r="D82" s="36">
        <v>16</v>
      </c>
      <c r="E82" s="33">
        <v>54</v>
      </c>
      <c r="F82" s="37">
        <v>42</v>
      </c>
      <c r="G82" s="19">
        <f t="shared" si="5"/>
        <v>96</v>
      </c>
      <c r="H82" s="240">
        <f t="shared" si="6"/>
        <v>80</v>
      </c>
    </row>
    <row r="83" spans="1:9" ht="19.5">
      <c r="A83" s="35" t="s">
        <v>176</v>
      </c>
      <c r="B83" s="135" t="s">
        <v>45</v>
      </c>
      <c r="C83" s="134">
        <v>39699</v>
      </c>
      <c r="D83" s="36">
        <v>12</v>
      </c>
      <c r="E83" s="33">
        <v>48</v>
      </c>
      <c r="F83" s="37">
        <v>52</v>
      </c>
      <c r="G83" s="19">
        <f t="shared" si="5"/>
        <v>100</v>
      </c>
      <c r="H83" s="240">
        <f t="shared" si="6"/>
        <v>88</v>
      </c>
    </row>
    <row r="84" spans="1:9" ht="20.25" thickBot="1">
      <c r="A84" s="35" t="s">
        <v>110</v>
      </c>
      <c r="B84" s="135" t="s">
        <v>309</v>
      </c>
      <c r="C84" s="134">
        <v>39088</v>
      </c>
      <c r="D84" s="36">
        <v>25</v>
      </c>
      <c r="E84" s="33">
        <v>58</v>
      </c>
      <c r="F84" s="37">
        <v>43</v>
      </c>
      <c r="G84" s="19">
        <f t="shared" si="5"/>
        <v>101</v>
      </c>
      <c r="H84" s="240">
        <f t="shared" si="6"/>
        <v>76</v>
      </c>
    </row>
    <row r="85" spans="1:9" ht="20.25" thickBot="1">
      <c r="A85" s="35" t="s">
        <v>183</v>
      </c>
      <c r="B85" s="47" t="s">
        <v>152</v>
      </c>
      <c r="C85" s="48">
        <v>39785</v>
      </c>
      <c r="D85" s="36">
        <v>32</v>
      </c>
      <c r="E85" s="33">
        <v>50</v>
      </c>
      <c r="F85" s="37">
        <v>51</v>
      </c>
      <c r="G85" s="19">
        <f t="shared" si="5"/>
        <v>101</v>
      </c>
      <c r="H85" s="240">
        <f t="shared" si="6"/>
        <v>69</v>
      </c>
      <c r="I85" s="71" t="s">
        <v>18</v>
      </c>
    </row>
    <row r="86" spans="1:9" ht="19.5">
      <c r="A86" s="35" t="s">
        <v>112</v>
      </c>
      <c r="B86" s="135" t="s">
        <v>45</v>
      </c>
      <c r="C86" s="134">
        <v>39381</v>
      </c>
      <c r="D86" s="36">
        <v>21</v>
      </c>
      <c r="E86" s="33">
        <v>54</v>
      </c>
      <c r="F86" s="37">
        <v>49</v>
      </c>
      <c r="G86" s="19">
        <f t="shared" si="5"/>
        <v>103</v>
      </c>
      <c r="H86" s="240">
        <f t="shared" si="6"/>
        <v>82</v>
      </c>
    </row>
    <row r="87" spans="1:9" ht="19.5">
      <c r="A87" s="35" t="s">
        <v>104</v>
      </c>
      <c r="B87" s="135" t="s">
        <v>45</v>
      </c>
      <c r="C87" s="134">
        <v>39774</v>
      </c>
      <c r="D87" s="36">
        <v>32</v>
      </c>
      <c r="E87" s="33">
        <v>55</v>
      </c>
      <c r="F87" s="37">
        <v>60</v>
      </c>
      <c r="G87" s="19">
        <f t="shared" si="5"/>
        <v>115</v>
      </c>
      <c r="H87" s="18">
        <f>SUM(G87-D87)</f>
        <v>83</v>
      </c>
    </row>
    <row r="88" spans="1:9" ht="19.5">
      <c r="A88" s="113" t="s">
        <v>99</v>
      </c>
      <c r="B88" s="238" t="s">
        <v>45</v>
      </c>
      <c r="C88" s="239">
        <v>40430</v>
      </c>
      <c r="D88" s="116">
        <v>31</v>
      </c>
      <c r="E88" s="117">
        <v>57</v>
      </c>
      <c r="F88" s="118">
        <v>59</v>
      </c>
      <c r="G88" s="19">
        <f t="shared" si="5"/>
        <v>116</v>
      </c>
      <c r="H88" s="18">
        <f>SUM(G88-D88)</f>
        <v>85</v>
      </c>
    </row>
    <row r="89" spans="1:9" ht="19.5">
      <c r="A89" s="113" t="s">
        <v>111</v>
      </c>
      <c r="B89" s="238" t="s">
        <v>309</v>
      </c>
      <c r="C89" s="239">
        <v>39810</v>
      </c>
      <c r="D89" s="116">
        <v>39</v>
      </c>
      <c r="E89" s="117">
        <v>71</v>
      </c>
      <c r="F89" s="118">
        <v>62</v>
      </c>
      <c r="G89" s="19">
        <f t="shared" si="5"/>
        <v>133</v>
      </c>
      <c r="H89" s="18">
        <f>SUM(G89-D89)</f>
        <v>94</v>
      </c>
    </row>
    <row r="90" spans="1:9" ht="19.5">
      <c r="A90" s="35" t="s">
        <v>97</v>
      </c>
      <c r="B90" s="135" t="s">
        <v>45</v>
      </c>
      <c r="C90" s="134">
        <v>38798</v>
      </c>
      <c r="D90" s="228" t="s">
        <v>10</v>
      </c>
      <c r="E90" s="229" t="s">
        <v>10</v>
      </c>
      <c r="F90" s="230" t="s">
        <v>10</v>
      </c>
      <c r="G90" s="19" t="s">
        <v>10</v>
      </c>
      <c r="H90" s="231" t="s">
        <v>10</v>
      </c>
    </row>
    <row r="91" spans="1:9" ht="19.5">
      <c r="A91" s="35" t="s">
        <v>102</v>
      </c>
      <c r="B91" s="135" t="s">
        <v>45</v>
      </c>
      <c r="C91" s="134">
        <v>39577</v>
      </c>
      <c r="D91" s="228" t="s">
        <v>10</v>
      </c>
      <c r="E91" s="229" t="s">
        <v>10</v>
      </c>
      <c r="F91" s="230" t="s">
        <v>10</v>
      </c>
      <c r="G91" s="121" t="s">
        <v>10</v>
      </c>
      <c r="H91" s="231" t="s">
        <v>10</v>
      </c>
    </row>
    <row r="92" spans="1:9" ht="19.5">
      <c r="A92" s="35" t="s">
        <v>103</v>
      </c>
      <c r="B92" s="135" t="s">
        <v>45</v>
      </c>
      <c r="C92" s="134">
        <v>39791</v>
      </c>
      <c r="D92" s="228" t="s">
        <v>10</v>
      </c>
      <c r="E92" s="229" t="s">
        <v>10</v>
      </c>
      <c r="F92" s="230" t="s">
        <v>10</v>
      </c>
      <c r="G92" s="121" t="s">
        <v>10</v>
      </c>
      <c r="H92" s="231" t="s">
        <v>10</v>
      </c>
    </row>
    <row r="93" spans="1:9" ht="19.5">
      <c r="A93" s="35" t="s">
        <v>107</v>
      </c>
      <c r="B93" s="135" t="s">
        <v>309</v>
      </c>
      <c r="C93" s="134">
        <v>39391</v>
      </c>
      <c r="D93" s="228" t="s">
        <v>10</v>
      </c>
      <c r="E93" s="229" t="s">
        <v>10</v>
      </c>
      <c r="F93" s="230" t="s">
        <v>10</v>
      </c>
      <c r="G93" s="121" t="s">
        <v>10</v>
      </c>
      <c r="H93" s="231" t="s">
        <v>10</v>
      </c>
    </row>
    <row r="94" spans="1:9" ht="19.5">
      <c r="A94" s="35" t="s">
        <v>109</v>
      </c>
      <c r="B94" s="135" t="s">
        <v>309</v>
      </c>
      <c r="C94" s="134">
        <v>39526</v>
      </c>
      <c r="D94" s="228" t="s">
        <v>10</v>
      </c>
      <c r="E94" s="229" t="s">
        <v>10</v>
      </c>
      <c r="F94" s="230" t="s">
        <v>10</v>
      </c>
      <c r="G94" s="121" t="s">
        <v>10</v>
      </c>
      <c r="H94" s="231" t="s">
        <v>10</v>
      </c>
    </row>
    <row r="95" spans="1:9" ht="19.5">
      <c r="A95" s="35" t="s">
        <v>113</v>
      </c>
      <c r="B95" s="135" t="s">
        <v>45</v>
      </c>
      <c r="C95" s="134">
        <v>39914</v>
      </c>
      <c r="D95" s="228" t="s">
        <v>10</v>
      </c>
      <c r="E95" s="229" t="s">
        <v>10</v>
      </c>
      <c r="F95" s="230" t="s">
        <v>10</v>
      </c>
      <c r="G95" s="121" t="s">
        <v>10</v>
      </c>
      <c r="H95" s="231" t="s">
        <v>10</v>
      </c>
    </row>
    <row r="96" spans="1:9" ht="19.5">
      <c r="A96" s="35" t="s">
        <v>114</v>
      </c>
      <c r="B96" s="135" t="s">
        <v>45</v>
      </c>
      <c r="C96" s="134">
        <v>40314</v>
      </c>
      <c r="D96" s="228" t="s">
        <v>10</v>
      </c>
      <c r="E96" s="229" t="s">
        <v>10</v>
      </c>
      <c r="F96" s="230" t="s">
        <v>10</v>
      </c>
      <c r="G96" s="121" t="s">
        <v>10</v>
      </c>
      <c r="H96" s="231" t="s">
        <v>10</v>
      </c>
    </row>
    <row r="97" spans="1:9" ht="19.5">
      <c r="A97" s="35" t="s">
        <v>115</v>
      </c>
      <c r="B97" s="135" t="s">
        <v>45</v>
      </c>
      <c r="C97" s="134">
        <v>39913</v>
      </c>
      <c r="D97" s="228" t="s">
        <v>10</v>
      </c>
      <c r="E97" s="229" t="s">
        <v>10</v>
      </c>
      <c r="F97" s="230" t="s">
        <v>10</v>
      </c>
      <c r="G97" s="121" t="s">
        <v>10</v>
      </c>
      <c r="H97" s="231" t="s">
        <v>10</v>
      </c>
    </row>
    <row r="98" spans="1:9" ht="19.5">
      <c r="A98" s="35" t="s">
        <v>108</v>
      </c>
      <c r="B98" s="135" t="s">
        <v>309</v>
      </c>
      <c r="C98" s="134">
        <v>40280</v>
      </c>
      <c r="D98" s="228" t="s">
        <v>10</v>
      </c>
      <c r="E98" s="229" t="s">
        <v>10</v>
      </c>
      <c r="F98" s="230" t="s">
        <v>10</v>
      </c>
      <c r="G98" s="121" t="s">
        <v>10</v>
      </c>
      <c r="H98" s="231" t="s">
        <v>10</v>
      </c>
    </row>
    <row r="99" spans="1:9" ht="20.25" thickBot="1">
      <c r="A99" s="105" t="s">
        <v>116</v>
      </c>
      <c r="B99" s="235" t="s">
        <v>45</v>
      </c>
      <c r="C99" s="236">
        <v>39468</v>
      </c>
      <c r="D99" s="221" t="s">
        <v>10</v>
      </c>
      <c r="E99" s="222" t="s">
        <v>10</v>
      </c>
      <c r="F99" s="223" t="s">
        <v>10</v>
      </c>
      <c r="G99" s="212" t="s">
        <v>10</v>
      </c>
      <c r="H99" s="224" t="s">
        <v>10</v>
      </c>
    </row>
    <row r="100" spans="1:9" ht="19.5" thickBot="1">
      <c r="B100" s="1"/>
      <c r="C100" s="1"/>
      <c r="D100" s="1"/>
      <c r="E100" s="1"/>
      <c r="F100" s="1"/>
      <c r="G100" s="1"/>
      <c r="H100" s="1"/>
    </row>
    <row r="101" spans="1:9" ht="19.5" thickBot="1">
      <c r="A101" s="247" t="s">
        <v>119</v>
      </c>
      <c r="B101" s="248"/>
      <c r="C101" s="248"/>
      <c r="D101" s="248"/>
      <c r="E101" s="248"/>
      <c r="F101" s="248"/>
      <c r="G101" s="248"/>
      <c r="H101" s="249"/>
    </row>
    <row r="102" spans="1:9" ht="20.25" thickBot="1">
      <c r="A102" s="4" t="s">
        <v>0</v>
      </c>
      <c r="B102" s="133" t="s">
        <v>63</v>
      </c>
      <c r="C102" s="133" t="s">
        <v>21</v>
      </c>
      <c r="D102" s="4" t="s">
        <v>1</v>
      </c>
      <c r="E102" s="4" t="s">
        <v>2</v>
      </c>
      <c r="F102" s="16" t="s">
        <v>3</v>
      </c>
      <c r="G102" s="15" t="s">
        <v>4</v>
      </c>
      <c r="H102" s="17" t="s">
        <v>5</v>
      </c>
    </row>
    <row r="103" spans="1:9" ht="20.25" thickBot="1">
      <c r="A103" s="35" t="s">
        <v>133</v>
      </c>
      <c r="B103" s="135" t="s">
        <v>45</v>
      </c>
      <c r="C103" s="134">
        <v>38664</v>
      </c>
      <c r="D103" s="36">
        <v>0</v>
      </c>
      <c r="E103" s="33">
        <v>36</v>
      </c>
      <c r="F103" s="37">
        <v>33</v>
      </c>
      <c r="G103" s="214">
        <f t="shared" ref="G103:G118" si="7">SUM(E103:F103)</f>
        <v>69</v>
      </c>
      <c r="H103" s="18">
        <f t="shared" ref="H103:H118" si="8">SUM(G103-D103)</f>
        <v>69</v>
      </c>
      <c r="I103" s="71" t="s">
        <v>26</v>
      </c>
    </row>
    <row r="104" spans="1:9" ht="20.25" thickBot="1">
      <c r="A104" s="35" t="s">
        <v>138</v>
      </c>
      <c r="B104" s="135" t="s">
        <v>45</v>
      </c>
      <c r="C104" s="134">
        <v>38715</v>
      </c>
      <c r="D104" s="36">
        <v>2</v>
      </c>
      <c r="E104" s="33">
        <v>36</v>
      </c>
      <c r="F104" s="37">
        <v>35</v>
      </c>
      <c r="G104" s="214">
        <f t="shared" si="7"/>
        <v>71</v>
      </c>
      <c r="H104" s="18">
        <f t="shared" si="8"/>
        <v>69</v>
      </c>
      <c r="I104" s="71" t="s">
        <v>27</v>
      </c>
    </row>
    <row r="105" spans="1:9" ht="20.25" thickBot="1">
      <c r="A105" s="35" t="s">
        <v>140</v>
      </c>
      <c r="B105" s="135" t="s">
        <v>45</v>
      </c>
      <c r="C105" s="134">
        <v>38888</v>
      </c>
      <c r="D105" s="36">
        <v>0</v>
      </c>
      <c r="E105" s="33">
        <v>35</v>
      </c>
      <c r="F105" s="37">
        <v>36</v>
      </c>
      <c r="G105" s="214">
        <f t="shared" si="7"/>
        <v>71</v>
      </c>
      <c r="H105" s="18">
        <f t="shared" si="8"/>
        <v>71</v>
      </c>
      <c r="I105" s="71" t="s">
        <v>287</v>
      </c>
    </row>
    <row r="106" spans="1:9" ht="20.25" thickBot="1">
      <c r="A106" s="35" t="s">
        <v>136</v>
      </c>
      <c r="B106" s="135" t="s">
        <v>45</v>
      </c>
      <c r="C106" s="134">
        <v>38332</v>
      </c>
      <c r="D106" s="36">
        <v>6</v>
      </c>
      <c r="E106" s="33">
        <v>36</v>
      </c>
      <c r="F106" s="37">
        <v>36</v>
      </c>
      <c r="G106" s="19">
        <f t="shared" si="7"/>
        <v>72</v>
      </c>
      <c r="H106" s="18">
        <f t="shared" si="8"/>
        <v>66</v>
      </c>
      <c r="I106" s="71" t="s">
        <v>17</v>
      </c>
    </row>
    <row r="107" spans="1:9" ht="19.5">
      <c r="A107" s="35" t="s">
        <v>125</v>
      </c>
      <c r="B107" s="135" t="s">
        <v>309</v>
      </c>
      <c r="C107" s="134">
        <v>38884</v>
      </c>
      <c r="D107" s="36">
        <v>-1</v>
      </c>
      <c r="E107" s="33">
        <v>38</v>
      </c>
      <c r="F107" s="37">
        <v>36</v>
      </c>
      <c r="G107" s="19">
        <f t="shared" si="7"/>
        <v>74</v>
      </c>
      <c r="H107" s="18">
        <f t="shared" si="8"/>
        <v>75</v>
      </c>
    </row>
    <row r="108" spans="1:9" ht="19.5">
      <c r="A108" s="35" t="s">
        <v>139</v>
      </c>
      <c r="B108" s="135" t="s">
        <v>45</v>
      </c>
      <c r="C108" s="134">
        <v>38341</v>
      </c>
      <c r="D108" s="36">
        <v>6</v>
      </c>
      <c r="E108" s="33">
        <v>39</v>
      </c>
      <c r="F108" s="37">
        <v>37</v>
      </c>
      <c r="G108" s="19">
        <f t="shared" si="7"/>
        <v>76</v>
      </c>
      <c r="H108" s="18">
        <f t="shared" si="8"/>
        <v>70</v>
      </c>
    </row>
    <row r="109" spans="1:9" ht="19.5">
      <c r="A109" s="35" t="s">
        <v>121</v>
      </c>
      <c r="B109" s="135" t="s">
        <v>309</v>
      </c>
      <c r="C109" s="134">
        <v>38833</v>
      </c>
      <c r="D109" s="36">
        <v>2</v>
      </c>
      <c r="E109" s="33">
        <v>39</v>
      </c>
      <c r="F109" s="37">
        <v>38</v>
      </c>
      <c r="G109" s="19">
        <f t="shared" si="7"/>
        <v>77</v>
      </c>
      <c r="H109" s="18">
        <f t="shared" si="8"/>
        <v>75</v>
      </c>
    </row>
    <row r="110" spans="1:9" ht="19.5">
      <c r="A110" s="35" t="s">
        <v>131</v>
      </c>
      <c r="B110" s="135" t="s">
        <v>309</v>
      </c>
      <c r="C110" s="134">
        <v>38922</v>
      </c>
      <c r="D110" s="36">
        <v>1</v>
      </c>
      <c r="E110" s="33">
        <v>39</v>
      </c>
      <c r="F110" s="37">
        <v>41</v>
      </c>
      <c r="G110" s="19">
        <f t="shared" si="7"/>
        <v>80</v>
      </c>
      <c r="H110" s="18">
        <f t="shared" si="8"/>
        <v>79</v>
      </c>
    </row>
    <row r="111" spans="1:9" ht="19.5">
      <c r="A111" s="35" t="s">
        <v>141</v>
      </c>
      <c r="B111" s="135" t="s">
        <v>72</v>
      </c>
      <c r="C111" s="134">
        <v>38888</v>
      </c>
      <c r="D111" s="36">
        <v>2</v>
      </c>
      <c r="E111" s="33">
        <v>40</v>
      </c>
      <c r="F111" s="37">
        <v>41</v>
      </c>
      <c r="G111" s="19">
        <f t="shared" si="7"/>
        <v>81</v>
      </c>
      <c r="H111" s="18">
        <f t="shared" si="8"/>
        <v>79</v>
      </c>
    </row>
    <row r="112" spans="1:9" ht="19.5">
      <c r="A112" s="35" t="s">
        <v>123</v>
      </c>
      <c r="B112" s="135" t="s">
        <v>309</v>
      </c>
      <c r="C112" s="134">
        <v>38792</v>
      </c>
      <c r="D112" s="36">
        <v>5</v>
      </c>
      <c r="E112" s="33">
        <v>43</v>
      </c>
      <c r="F112" s="37">
        <v>39</v>
      </c>
      <c r="G112" s="19">
        <f t="shared" si="7"/>
        <v>82</v>
      </c>
      <c r="H112" s="18">
        <f t="shared" si="8"/>
        <v>77</v>
      </c>
    </row>
    <row r="113" spans="1:8" ht="19.5">
      <c r="A113" s="35" t="s">
        <v>126</v>
      </c>
      <c r="B113" s="135" t="s">
        <v>309</v>
      </c>
      <c r="C113" s="134">
        <v>38872</v>
      </c>
      <c r="D113" s="36">
        <v>8</v>
      </c>
      <c r="E113" s="33">
        <v>42</v>
      </c>
      <c r="F113" s="37">
        <v>43</v>
      </c>
      <c r="G113" s="19">
        <f t="shared" si="7"/>
        <v>85</v>
      </c>
      <c r="H113" s="18">
        <f t="shared" si="8"/>
        <v>77</v>
      </c>
    </row>
    <row r="114" spans="1:8" ht="19.5">
      <c r="A114" s="35" t="s">
        <v>129</v>
      </c>
      <c r="B114" s="135" t="s">
        <v>309</v>
      </c>
      <c r="C114" s="134">
        <v>38609</v>
      </c>
      <c r="D114" s="36">
        <v>8</v>
      </c>
      <c r="E114" s="33">
        <v>42</v>
      </c>
      <c r="F114" s="37">
        <v>43</v>
      </c>
      <c r="G114" s="19">
        <f t="shared" si="7"/>
        <v>85</v>
      </c>
      <c r="H114" s="18">
        <f t="shared" si="8"/>
        <v>77</v>
      </c>
    </row>
    <row r="115" spans="1:8" ht="19.5">
      <c r="A115" s="35" t="s">
        <v>134</v>
      </c>
      <c r="B115" s="135" t="s">
        <v>45</v>
      </c>
      <c r="C115" s="134">
        <v>38937</v>
      </c>
      <c r="D115" s="36">
        <v>11</v>
      </c>
      <c r="E115" s="33">
        <v>46</v>
      </c>
      <c r="F115" s="37">
        <v>43</v>
      </c>
      <c r="G115" s="19">
        <f t="shared" si="7"/>
        <v>89</v>
      </c>
      <c r="H115" s="18">
        <f t="shared" si="8"/>
        <v>78</v>
      </c>
    </row>
    <row r="116" spans="1:8" ht="19.5">
      <c r="A116" s="35" t="s">
        <v>130</v>
      </c>
      <c r="B116" s="135" t="s">
        <v>309</v>
      </c>
      <c r="C116" s="134">
        <v>38848</v>
      </c>
      <c r="D116" s="36">
        <v>12</v>
      </c>
      <c r="E116" s="33">
        <v>45</v>
      </c>
      <c r="F116" s="37">
        <v>45</v>
      </c>
      <c r="G116" s="19">
        <f t="shared" si="7"/>
        <v>90</v>
      </c>
      <c r="H116" s="18">
        <f t="shared" si="8"/>
        <v>78</v>
      </c>
    </row>
    <row r="117" spans="1:8" ht="19.5">
      <c r="A117" s="35" t="s">
        <v>124</v>
      </c>
      <c r="B117" s="135" t="s">
        <v>45</v>
      </c>
      <c r="C117" s="134">
        <v>38873</v>
      </c>
      <c r="D117" s="36">
        <v>13</v>
      </c>
      <c r="E117" s="33">
        <v>47</v>
      </c>
      <c r="F117" s="37">
        <v>46</v>
      </c>
      <c r="G117" s="19">
        <f t="shared" si="7"/>
        <v>93</v>
      </c>
      <c r="H117" s="18">
        <f t="shared" si="8"/>
        <v>80</v>
      </c>
    </row>
    <row r="118" spans="1:8" ht="19.5">
      <c r="A118" s="35" t="s">
        <v>127</v>
      </c>
      <c r="B118" s="135" t="s">
        <v>309</v>
      </c>
      <c r="C118" s="134">
        <v>39011</v>
      </c>
      <c r="D118" s="36">
        <v>41</v>
      </c>
      <c r="E118" s="33">
        <v>56</v>
      </c>
      <c r="F118" s="37">
        <v>69</v>
      </c>
      <c r="G118" s="19">
        <f t="shared" si="7"/>
        <v>125</v>
      </c>
      <c r="H118" s="18">
        <f t="shared" si="8"/>
        <v>84</v>
      </c>
    </row>
    <row r="119" spans="1:8" ht="19.5">
      <c r="A119" s="35" t="s">
        <v>122</v>
      </c>
      <c r="B119" s="135" t="s">
        <v>120</v>
      </c>
      <c r="C119" s="134">
        <v>38530</v>
      </c>
      <c r="D119" s="228" t="s">
        <v>10</v>
      </c>
      <c r="E119" s="229" t="s">
        <v>10</v>
      </c>
      <c r="F119" s="230" t="s">
        <v>10</v>
      </c>
      <c r="G119" s="121" t="s">
        <v>10</v>
      </c>
      <c r="H119" s="231" t="s">
        <v>10</v>
      </c>
    </row>
    <row r="120" spans="1:8" ht="19.5">
      <c r="A120" s="35" t="s">
        <v>128</v>
      </c>
      <c r="B120" s="135" t="s">
        <v>309</v>
      </c>
      <c r="C120" s="134">
        <v>38398</v>
      </c>
      <c r="D120" s="228" t="s">
        <v>10</v>
      </c>
      <c r="E120" s="229" t="s">
        <v>10</v>
      </c>
      <c r="F120" s="230" t="s">
        <v>10</v>
      </c>
      <c r="G120" s="121" t="s">
        <v>10</v>
      </c>
      <c r="H120" s="231" t="s">
        <v>10</v>
      </c>
    </row>
    <row r="121" spans="1:8" ht="19.5">
      <c r="A121" s="35" t="s">
        <v>132</v>
      </c>
      <c r="B121" s="135" t="s">
        <v>45</v>
      </c>
      <c r="C121" s="134">
        <v>38682</v>
      </c>
      <c r="D121" s="228" t="s">
        <v>10</v>
      </c>
      <c r="E121" s="229" t="s">
        <v>10</v>
      </c>
      <c r="F121" s="230" t="s">
        <v>10</v>
      </c>
      <c r="G121" s="121" t="s">
        <v>10</v>
      </c>
      <c r="H121" s="231" t="s">
        <v>10</v>
      </c>
    </row>
    <row r="122" spans="1:8" ht="19.5">
      <c r="A122" s="35" t="s">
        <v>135</v>
      </c>
      <c r="B122" s="135" t="s">
        <v>45</v>
      </c>
      <c r="C122" s="134">
        <v>38874</v>
      </c>
      <c r="D122" s="228" t="s">
        <v>10</v>
      </c>
      <c r="E122" s="229" t="s">
        <v>10</v>
      </c>
      <c r="F122" s="230" t="s">
        <v>10</v>
      </c>
      <c r="G122" s="121" t="s">
        <v>10</v>
      </c>
      <c r="H122" s="231" t="s">
        <v>10</v>
      </c>
    </row>
    <row r="123" spans="1:8" ht="19.5">
      <c r="A123" s="35" t="s">
        <v>137</v>
      </c>
      <c r="B123" s="135" t="s">
        <v>45</v>
      </c>
      <c r="C123" s="134">
        <v>38781</v>
      </c>
      <c r="D123" s="228" t="s">
        <v>10</v>
      </c>
      <c r="E123" s="229" t="s">
        <v>10</v>
      </c>
      <c r="F123" s="230" t="s">
        <v>10</v>
      </c>
      <c r="G123" s="121" t="s">
        <v>10</v>
      </c>
      <c r="H123" s="231" t="s">
        <v>10</v>
      </c>
    </row>
    <row r="124" spans="1:8" ht="20.25" thickBot="1">
      <c r="A124" s="105" t="s">
        <v>142</v>
      </c>
      <c r="B124" s="235" t="s">
        <v>72</v>
      </c>
      <c r="C124" s="236">
        <v>38291</v>
      </c>
      <c r="D124" s="221" t="s">
        <v>10</v>
      </c>
      <c r="E124" s="222" t="s">
        <v>10</v>
      </c>
      <c r="F124" s="223" t="s">
        <v>10</v>
      </c>
      <c r="G124" s="212" t="s">
        <v>10</v>
      </c>
      <c r="H124" s="224" t="s">
        <v>10</v>
      </c>
    </row>
    <row r="125" spans="1:8">
      <c r="B125" s="1"/>
      <c r="C125" s="1"/>
      <c r="D125" s="1"/>
      <c r="E125" s="1"/>
      <c r="F125" s="1"/>
      <c r="G125" s="1"/>
      <c r="H125" s="1"/>
    </row>
    <row r="126" spans="1:8">
      <c r="B126" s="1"/>
      <c r="C126" s="1"/>
      <c r="D126" s="1"/>
      <c r="E126" s="1"/>
      <c r="F126" s="1"/>
      <c r="G126" s="1"/>
      <c r="H126" s="1"/>
    </row>
  </sheetData>
  <sortState ref="A63:H71">
    <sortCondition ref="G63:G71"/>
  </sortState>
  <mergeCells count="19">
    <mergeCell ref="A73:H73"/>
    <mergeCell ref="A101:H101"/>
    <mergeCell ref="A47:H47"/>
    <mergeCell ref="A48:H48"/>
    <mergeCell ref="A7:H7"/>
    <mergeCell ref="A8:H8"/>
    <mergeCell ref="A12:H12"/>
    <mergeCell ref="A43:H43"/>
    <mergeCell ref="A44:H44"/>
    <mergeCell ref="A45:H45"/>
    <mergeCell ref="A46:H46"/>
    <mergeCell ref="A50:H50"/>
    <mergeCell ref="A61:H61"/>
    <mergeCell ref="A6:H6"/>
    <mergeCell ref="A1:H1"/>
    <mergeCell ref="A2:H2"/>
    <mergeCell ref="A3:H3"/>
    <mergeCell ref="A4:H4"/>
    <mergeCell ref="A5:H5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3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7" customWidth="1"/>
    <col min="4" max="6" width="4.85546875" style="9" bestFit="1" customWidth="1"/>
    <col min="7" max="7" width="10.28515625" style="9" bestFit="1" customWidth="1"/>
    <col min="8" max="8" width="4.85546875" style="30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74" t="str">
        <f>JUV!A1</f>
        <v>MAR DEL PLATA GOLF CLUB</v>
      </c>
      <c r="B1" s="274"/>
      <c r="C1" s="274"/>
      <c r="D1" s="274"/>
      <c r="E1" s="274"/>
      <c r="F1" s="274"/>
      <c r="G1" s="274"/>
      <c r="H1" s="274"/>
      <c r="I1" s="10"/>
      <c r="J1" s="38"/>
    </row>
    <row r="2" spans="1:10">
      <c r="A2" s="281" t="str">
        <f>JUV!A2</f>
        <v>CANCHA VIEJA</v>
      </c>
      <c r="B2" s="281"/>
      <c r="C2" s="281"/>
      <c r="D2" s="281"/>
      <c r="E2" s="281"/>
      <c r="F2" s="281"/>
      <c r="G2" s="281"/>
      <c r="H2" s="281"/>
      <c r="I2" s="10"/>
      <c r="J2" s="38"/>
    </row>
    <row r="3" spans="1:10">
      <c r="A3" s="274" t="s">
        <v>7</v>
      </c>
      <c r="B3" s="274"/>
      <c r="C3" s="274"/>
      <c r="D3" s="274"/>
      <c r="E3" s="274"/>
      <c r="F3" s="274"/>
      <c r="G3" s="274"/>
      <c r="H3" s="274"/>
      <c r="I3" s="10"/>
      <c r="J3" s="38"/>
    </row>
    <row r="4" spans="1:10">
      <c r="A4" s="282" t="s">
        <v>11</v>
      </c>
      <c r="B4" s="282"/>
      <c r="C4" s="282"/>
      <c r="D4" s="282"/>
      <c r="E4" s="282"/>
      <c r="F4" s="282"/>
      <c r="G4" s="282"/>
      <c r="H4" s="282"/>
      <c r="I4" s="10"/>
      <c r="J4" s="38"/>
    </row>
    <row r="5" spans="1:10">
      <c r="A5" s="274" t="str">
        <f>JUV!A5</f>
        <v>DOS VUELTAS DE 9 HOYOS MEDAL PLAY</v>
      </c>
      <c r="B5" s="274"/>
      <c r="C5" s="274"/>
      <c r="D5" s="274"/>
      <c r="E5" s="274"/>
      <c r="F5" s="274"/>
      <c r="G5" s="274"/>
      <c r="H5" s="274"/>
      <c r="I5" s="10"/>
      <c r="J5" s="38"/>
    </row>
    <row r="6" spans="1:10" ht="20.25" thickBot="1">
      <c r="A6" s="274" t="str">
        <f>JUV!A6</f>
        <v>LUNES 18 DE JULIO DE 2022</v>
      </c>
      <c r="B6" s="274"/>
      <c r="C6" s="274"/>
      <c r="D6" s="274"/>
      <c r="E6" s="274"/>
      <c r="F6" s="274"/>
      <c r="G6" s="274"/>
      <c r="H6" s="274"/>
      <c r="I6" s="10"/>
      <c r="J6" s="38"/>
    </row>
    <row r="7" spans="1:10" ht="20.25" hidden="1" thickBot="1">
      <c r="A7" s="275" t="e">
        <f>JUV!#REF!</f>
        <v>#REF!</v>
      </c>
      <c r="B7" s="276"/>
      <c r="C7" s="276"/>
      <c r="D7" s="276"/>
      <c r="E7" s="276"/>
      <c r="F7" s="276"/>
      <c r="G7" s="276"/>
      <c r="H7" s="277"/>
      <c r="I7" s="10"/>
      <c r="J7" s="38"/>
    </row>
    <row r="8" spans="1:10" ht="20.25" hidden="1" thickBot="1">
      <c r="A8" s="4" t="s">
        <v>6</v>
      </c>
      <c r="B8" s="11" t="s">
        <v>9</v>
      </c>
      <c r="C8" s="25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8"/>
    </row>
    <row r="9" spans="1:10" ht="20.100000000000001" hidden="1" customHeight="1" thickBot="1">
      <c r="A9" s="14" t="e">
        <f>JUV!#REF!</f>
        <v>#REF!</v>
      </c>
      <c r="B9" s="20" t="e">
        <f>JUV!#REF!</f>
        <v>#REF!</v>
      </c>
      <c r="C9" s="26" t="e">
        <f>JUV!#REF!</f>
        <v>#REF!</v>
      </c>
      <c r="D9" s="21" t="e">
        <f>JUV!#REF!</f>
        <v>#REF!</v>
      </c>
      <c r="E9" s="21" t="e">
        <f>JUV!#REF!</f>
        <v>#REF!</v>
      </c>
      <c r="F9" s="21" t="e">
        <f>JUV!#REF!</f>
        <v>#REF!</v>
      </c>
      <c r="G9" s="21" t="e">
        <f>JUV!#REF!</f>
        <v>#REF!</v>
      </c>
      <c r="H9" s="29" t="s">
        <v>10</v>
      </c>
      <c r="I9" s="11" t="s">
        <v>15</v>
      </c>
      <c r="J9" s="38"/>
    </row>
    <row r="10" spans="1:10" ht="20.100000000000001" hidden="1" customHeight="1" thickBot="1">
      <c r="A10" s="14" t="e">
        <f>JUV!#REF!</f>
        <v>#REF!</v>
      </c>
      <c r="B10" s="20" t="e">
        <f>JUV!#REF!</f>
        <v>#REF!</v>
      </c>
      <c r="C10" s="26" t="e">
        <f>JUV!#REF!</f>
        <v>#REF!</v>
      </c>
      <c r="D10" s="21" t="e">
        <f>JUV!#REF!</f>
        <v>#REF!</v>
      </c>
      <c r="E10" s="21" t="e">
        <f>JUV!#REF!</f>
        <v>#REF!</v>
      </c>
      <c r="F10" s="21" t="e">
        <f>JUV!#REF!</f>
        <v>#REF!</v>
      </c>
      <c r="G10" s="21" t="e">
        <f>JUV!#REF!</f>
        <v>#REF!</v>
      </c>
      <c r="H10" s="29" t="s">
        <v>10</v>
      </c>
      <c r="I10" s="11" t="s">
        <v>16</v>
      </c>
      <c r="J10" s="38"/>
    </row>
    <row r="11" spans="1:10" ht="20.100000000000001" hidden="1" customHeight="1" thickBot="1">
      <c r="A11" s="14"/>
      <c r="B11" s="20"/>
      <c r="C11" s="26"/>
      <c r="D11" s="21"/>
      <c r="E11" s="21"/>
      <c r="F11" s="21"/>
      <c r="G11" s="32">
        <f>SUM(E11:F11)</f>
        <v>0</v>
      </c>
      <c r="H11" s="29">
        <f>SUM(G11-D11)</f>
        <v>0</v>
      </c>
      <c r="I11" s="11" t="s">
        <v>17</v>
      </c>
      <c r="J11" s="38"/>
    </row>
    <row r="12" spans="1:10" ht="20.100000000000001" hidden="1" customHeight="1" thickBot="1">
      <c r="A12" s="14"/>
      <c r="B12" s="20"/>
      <c r="C12" s="26"/>
      <c r="D12" s="21"/>
      <c r="E12" s="21"/>
      <c r="F12" s="21"/>
      <c r="G12" s="32">
        <f>SUM(E12:F12)</f>
        <v>0</v>
      </c>
      <c r="H12" s="29">
        <f>SUM(G12-D12)</f>
        <v>0</v>
      </c>
      <c r="I12" s="11" t="s">
        <v>18</v>
      </c>
      <c r="J12" s="38"/>
    </row>
    <row r="13" spans="1:10" ht="20.25" thickBot="1">
      <c r="A13" s="275" t="str">
        <f>JUV!A8</f>
        <v>CABALLEROS JUVENILES (Clases 97- 98- 99- 00 - 01 - 02 y 03)</v>
      </c>
      <c r="B13" s="276"/>
      <c r="C13" s="276"/>
      <c r="D13" s="276"/>
      <c r="E13" s="276"/>
      <c r="F13" s="276"/>
      <c r="G13" s="276"/>
      <c r="H13" s="277"/>
      <c r="I13" s="1"/>
      <c r="J13" s="38"/>
    </row>
    <row r="14" spans="1:10" ht="20.25" thickBot="1">
      <c r="A14" s="4" t="s">
        <v>0</v>
      </c>
      <c r="B14" s="11" t="s">
        <v>9</v>
      </c>
      <c r="C14" s="25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8"/>
    </row>
    <row r="15" spans="1:10" ht="20.100000000000001" customHeight="1" thickBot="1">
      <c r="A15" s="14" t="str">
        <f>JUV!A10</f>
        <v>ACUÑA TOBIAS</v>
      </c>
      <c r="B15" s="20" t="str">
        <f>JUV!B10</f>
        <v>EVTGC</v>
      </c>
      <c r="C15" s="26">
        <f>JUV!C10</f>
        <v>37164</v>
      </c>
      <c r="D15" s="21">
        <f>JUV!D10</f>
        <v>-3</v>
      </c>
      <c r="E15" s="21">
        <f>JUV!E10</f>
        <v>34</v>
      </c>
      <c r="F15" s="21">
        <f>JUV!F10</f>
        <v>35</v>
      </c>
      <c r="G15" s="21">
        <f>JUV!G10</f>
        <v>69</v>
      </c>
      <c r="H15" s="29" t="s">
        <v>10</v>
      </c>
      <c r="I15" s="11" t="s">
        <v>15</v>
      </c>
      <c r="J15" s="38"/>
    </row>
    <row r="16" spans="1:10" ht="20.100000000000001" customHeight="1" thickBot="1">
      <c r="A16" s="14" t="str">
        <f>JUV!A11</f>
        <v>AYESA BLAS</v>
      </c>
      <c r="B16" s="20" t="str">
        <f>JUV!B11</f>
        <v>MDPGC</v>
      </c>
      <c r="C16" s="26">
        <f>JUV!C11</f>
        <v>36730</v>
      </c>
      <c r="D16" s="21">
        <f>JUV!D11</f>
        <v>0</v>
      </c>
      <c r="E16" s="21">
        <f>JUV!E11</f>
        <v>36</v>
      </c>
      <c r="F16" s="21">
        <f>JUV!F11</f>
        <v>35</v>
      </c>
      <c r="G16" s="21">
        <f>JUV!G11</f>
        <v>71</v>
      </c>
      <c r="H16" s="29" t="s">
        <v>10</v>
      </c>
      <c r="I16" s="11" t="s">
        <v>16</v>
      </c>
      <c r="J16" s="38"/>
    </row>
    <row r="17" spans="1:10" ht="20.100000000000001" customHeight="1" thickBot="1">
      <c r="A17" s="14" t="s">
        <v>156</v>
      </c>
      <c r="B17" s="20" t="s">
        <v>144</v>
      </c>
      <c r="C17" s="26">
        <v>36626</v>
      </c>
      <c r="D17" s="21">
        <v>8</v>
      </c>
      <c r="E17" s="21">
        <v>37</v>
      </c>
      <c r="F17" s="21">
        <v>39</v>
      </c>
      <c r="G17" s="21">
        <f>SUM(E17:F17)</f>
        <v>76</v>
      </c>
      <c r="H17" s="29">
        <f>SUM(G17-D17)</f>
        <v>68</v>
      </c>
      <c r="I17" s="11" t="s">
        <v>17</v>
      </c>
      <c r="J17" s="38"/>
    </row>
    <row r="18" spans="1:10" ht="20.100000000000001" customHeight="1" thickBot="1">
      <c r="A18" s="14" t="s">
        <v>314</v>
      </c>
      <c r="B18" s="20" t="s">
        <v>148</v>
      </c>
      <c r="C18" s="26"/>
      <c r="D18" s="21">
        <v>-1</v>
      </c>
      <c r="E18" s="21">
        <v>37</v>
      </c>
      <c r="F18" s="21">
        <v>35</v>
      </c>
      <c r="G18" s="21">
        <f>SUM(E18:F18)</f>
        <v>72</v>
      </c>
      <c r="H18" s="29">
        <f>SUM(G18-D18)</f>
        <v>73</v>
      </c>
      <c r="I18" s="11" t="s">
        <v>18</v>
      </c>
      <c r="J18" s="38"/>
    </row>
    <row r="19" spans="1:10" ht="20.25" thickBot="1">
      <c r="A19" s="275" t="str">
        <f>JUV!A26</f>
        <v>DAMAS MENORES</v>
      </c>
      <c r="B19" s="276"/>
      <c r="C19" s="276"/>
      <c r="D19" s="276"/>
      <c r="E19" s="276"/>
      <c r="F19" s="276"/>
      <c r="G19" s="276"/>
      <c r="H19" s="277"/>
      <c r="I19" s="1"/>
      <c r="J19" s="38"/>
    </row>
    <row r="20" spans="1:10" ht="20.25" thickBot="1">
      <c r="A20" s="4" t="s">
        <v>6</v>
      </c>
      <c r="B20" s="11" t="s">
        <v>9</v>
      </c>
      <c r="C20" s="25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8"/>
    </row>
    <row r="21" spans="1:10" ht="20.100000000000001" customHeight="1" thickBot="1">
      <c r="A21" s="14" t="str">
        <f>JUV!A28</f>
        <v>OLIVERI CATERINA</v>
      </c>
      <c r="B21" s="20" t="str">
        <f>JUV!B28</f>
        <v>SPGC</v>
      </c>
      <c r="C21" s="26">
        <f>JUV!C28</f>
        <v>37495</v>
      </c>
      <c r="D21" s="21">
        <f>JUV!D28</f>
        <v>4</v>
      </c>
      <c r="E21" s="21">
        <f>JUV!E28</f>
        <v>37</v>
      </c>
      <c r="F21" s="21">
        <f>JUV!F28</f>
        <v>36</v>
      </c>
      <c r="G21" s="21">
        <f>JUV!G28</f>
        <v>73</v>
      </c>
      <c r="H21" s="29" t="s">
        <v>10</v>
      </c>
      <c r="I21" s="11" t="s">
        <v>15</v>
      </c>
      <c r="J21" s="38"/>
    </row>
    <row r="22" spans="1:10" ht="20.100000000000001" customHeight="1" thickBot="1">
      <c r="A22" s="14" t="str">
        <f>JUV!A29</f>
        <v>OLIVERI ANGELINA</v>
      </c>
      <c r="B22" s="20" t="str">
        <f>JUV!B29</f>
        <v>SPGC</v>
      </c>
      <c r="C22" s="26">
        <f>JUV!C29</f>
        <v>38821</v>
      </c>
      <c r="D22" s="21">
        <f>JUV!D29</f>
        <v>10</v>
      </c>
      <c r="E22" s="21">
        <f>JUV!E29</f>
        <v>39</v>
      </c>
      <c r="F22" s="21">
        <f>JUV!F29</f>
        <v>38</v>
      </c>
      <c r="G22" s="21">
        <f>JUV!G29</f>
        <v>77</v>
      </c>
      <c r="H22" s="29" t="s">
        <v>10</v>
      </c>
      <c r="I22" s="11" t="s">
        <v>16</v>
      </c>
      <c r="J22" s="38"/>
    </row>
    <row r="23" spans="1:10" ht="20.100000000000001" customHeight="1" thickBot="1">
      <c r="A23" s="14" t="str">
        <f>JUV!A30</f>
        <v>RAMPOLDI SARA ALESSIA</v>
      </c>
      <c r="B23" s="20" t="str">
        <f>JUV!B30</f>
        <v>CMDP</v>
      </c>
      <c r="C23" s="26">
        <f>JUV!C30</f>
        <v>38986</v>
      </c>
      <c r="D23" s="21">
        <f>JUV!D30</f>
        <v>5</v>
      </c>
      <c r="E23" s="21">
        <f>JUV!E30</f>
        <v>36</v>
      </c>
      <c r="F23" s="21">
        <f>JUV!F30</f>
        <v>41</v>
      </c>
      <c r="G23" s="21">
        <f>JUV!G30</f>
        <v>77</v>
      </c>
      <c r="H23" s="29">
        <f>SUM(G23-D23)</f>
        <v>72</v>
      </c>
      <c r="I23" s="11" t="s">
        <v>17</v>
      </c>
      <c r="J23" s="38"/>
    </row>
    <row r="24" spans="1:10" ht="20.100000000000001" customHeight="1" thickBot="1">
      <c r="A24" s="14" t="str">
        <f>JUV!A31</f>
        <v>SERRES SCHEFFER JOSEFINA</v>
      </c>
      <c r="B24" s="20" t="str">
        <f>JUV!B31</f>
        <v>NGC</v>
      </c>
      <c r="C24" s="26">
        <f>JUV!C31</f>
        <v>38411</v>
      </c>
      <c r="D24" s="21">
        <f>JUV!D31</f>
        <v>6</v>
      </c>
      <c r="E24" s="21">
        <f>JUV!E31</f>
        <v>41</v>
      </c>
      <c r="F24" s="21">
        <f>JUV!F31</f>
        <v>42</v>
      </c>
      <c r="G24" s="21">
        <f>JUV!G31</f>
        <v>83</v>
      </c>
      <c r="H24" s="29">
        <f>SUM(G24-D24)</f>
        <v>77</v>
      </c>
      <c r="I24" s="11" t="s">
        <v>18</v>
      </c>
      <c r="J24" s="38"/>
    </row>
    <row r="25" spans="1:10" ht="20.25" thickBot="1">
      <c r="A25" s="275" t="str">
        <f>'M 18'!A8</f>
        <v>CABALLEROS MENORES (Clases 04 - 05 y 06)</v>
      </c>
      <c r="B25" s="276"/>
      <c r="C25" s="276"/>
      <c r="D25" s="276"/>
      <c r="E25" s="276"/>
      <c r="F25" s="276"/>
      <c r="G25" s="276"/>
      <c r="H25" s="277"/>
      <c r="I25" s="1"/>
      <c r="J25" s="38"/>
    </row>
    <row r="26" spans="1:10" ht="20.25" thickBot="1">
      <c r="A26" s="4" t="s">
        <v>0</v>
      </c>
      <c r="B26" s="11" t="s">
        <v>9</v>
      </c>
      <c r="C26" s="25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8"/>
    </row>
    <row r="27" spans="1:10" ht="20.100000000000001" customHeight="1" thickBot="1">
      <c r="A27" s="14" t="str">
        <f>'M 18'!A10</f>
        <v>DABOS BENJAMIN</v>
      </c>
      <c r="B27" s="20" t="str">
        <f>'M 18'!B10</f>
        <v>TGC</v>
      </c>
      <c r="C27" s="26">
        <f>'M 18'!C10</f>
        <v>38299</v>
      </c>
      <c r="D27" s="21">
        <f>'M 18'!D10</f>
        <v>0</v>
      </c>
      <c r="E27" s="21">
        <f>'M 18'!E10</f>
        <v>36</v>
      </c>
      <c r="F27" s="21">
        <f>'M 18'!F10</f>
        <v>33</v>
      </c>
      <c r="G27" s="21">
        <f>'M 18'!G10</f>
        <v>69</v>
      </c>
      <c r="H27" s="29" t="s">
        <v>10</v>
      </c>
      <c r="I27" s="11" t="s">
        <v>15</v>
      </c>
      <c r="J27" s="38"/>
    </row>
    <row r="28" spans="1:10" ht="20.100000000000001" customHeight="1" thickBot="1">
      <c r="A28" s="14" t="str">
        <f>'M 18'!A11</f>
        <v>PEREZ SANTANDREA FERMIN</v>
      </c>
      <c r="B28" s="20" t="str">
        <f>'M 18'!B11</f>
        <v>TGC</v>
      </c>
      <c r="C28" s="26">
        <f>'M 18'!C11</f>
        <v>38715</v>
      </c>
      <c r="D28" s="21">
        <f>'M 18'!D11</f>
        <v>2</v>
      </c>
      <c r="E28" s="21">
        <f>'M 18'!E11</f>
        <v>36</v>
      </c>
      <c r="F28" s="21">
        <f>'M 18'!F11</f>
        <v>35</v>
      </c>
      <c r="G28" s="21">
        <f>'M 18'!G11</f>
        <v>71</v>
      </c>
      <c r="H28" s="29" t="s">
        <v>10</v>
      </c>
      <c r="I28" s="11" t="s">
        <v>16</v>
      </c>
      <c r="J28" s="38"/>
    </row>
    <row r="29" spans="1:10" ht="20.100000000000001" customHeight="1" thickBot="1">
      <c r="A29" s="14" t="s">
        <v>136</v>
      </c>
      <c r="B29" s="20" t="s">
        <v>146</v>
      </c>
      <c r="C29" s="26">
        <v>38332</v>
      </c>
      <c r="D29" s="21">
        <v>6</v>
      </c>
      <c r="E29" s="21">
        <v>36</v>
      </c>
      <c r="F29" s="21">
        <v>36</v>
      </c>
      <c r="G29" s="21">
        <f>SUM(E29:F29)</f>
        <v>72</v>
      </c>
      <c r="H29" s="29">
        <f>SUM(G29-D29)</f>
        <v>66</v>
      </c>
      <c r="I29" s="11" t="s">
        <v>17</v>
      </c>
      <c r="J29" s="38"/>
    </row>
    <row r="30" spans="1:10" ht="20.100000000000001" customHeight="1" thickBot="1">
      <c r="A30" s="14" t="s">
        <v>165</v>
      </c>
      <c r="B30" s="20" t="s">
        <v>148</v>
      </c>
      <c r="C30" s="26">
        <v>38147</v>
      </c>
      <c r="D30" s="21">
        <v>2</v>
      </c>
      <c r="E30" s="21">
        <v>34</v>
      </c>
      <c r="F30" s="21">
        <v>37</v>
      </c>
      <c r="G30" s="21">
        <f>SUM(E30:F30)</f>
        <v>71</v>
      </c>
      <c r="H30" s="29">
        <f>SUM(G30-D30)</f>
        <v>69</v>
      </c>
      <c r="I30" s="11" t="s">
        <v>18</v>
      </c>
      <c r="J30" s="38"/>
    </row>
    <row r="31" spans="1:10" ht="20.25" thickBot="1">
      <c r="A31" s="275" t="str">
        <f>'M 15'!A7:H7</f>
        <v>CABALLEROS MENORES DE 15 AÑOS (Clases 07 y Posteiroes)</v>
      </c>
      <c r="B31" s="276"/>
      <c r="C31" s="276"/>
      <c r="D31" s="276"/>
      <c r="E31" s="276"/>
      <c r="F31" s="276"/>
      <c r="G31" s="276"/>
      <c r="H31" s="277"/>
      <c r="I31" s="1"/>
      <c r="J31" s="38"/>
    </row>
    <row r="32" spans="1:10" ht="20.25" thickBot="1">
      <c r="A32" s="4" t="s">
        <v>0</v>
      </c>
      <c r="B32" s="11" t="s">
        <v>9</v>
      </c>
      <c r="C32" s="25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6"/>
      <c r="J32" s="38"/>
    </row>
    <row r="33" spans="1:10" ht="20.100000000000001" customHeight="1" thickBot="1">
      <c r="A33" s="14" t="str">
        <f>'M 15'!A9</f>
        <v>SARASOLA JOSE MANUEL</v>
      </c>
      <c r="B33" s="20" t="str">
        <f>'M 15'!B9</f>
        <v>GCD</v>
      </c>
      <c r="C33" s="26">
        <f>'M 15'!C9</f>
        <v>39213</v>
      </c>
      <c r="D33" s="21">
        <f>'M 15'!D9</f>
        <v>11</v>
      </c>
      <c r="E33" s="21">
        <f>'M 15'!E9</f>
        <v>40</v>
      </c>
      <c r="F33" s="21">
        <f>'M 15'!F9</f>
        <v>37</v>
      </c>
      <c r="G33" s="21">
        <f>'M 15'!G9</f>
        <v>77</v>
      </c>
      <c r="H33" s="29" t="s">
        <v>10</v>
      </c>
      <c r="I33" s="11" t="s">
        <v>15</v>
      </c>
      <c r="J33" s="38"/>
    </row>
    <row r="34" spans="1:10" ht="20.100000000000001" customHeight="1" thickBot="1">
      <c r="A34" s="14" t="str">
        <f>'M 15'!A10</f>
        <v>GIMENEZ QUIROGA GONZALO</v>
      </c>
      <c r="B34" s="20" t="str">
        <f>'M 15'!B10</f>
        <v>NGC</v>
      </c>
      <c r="C34" s="26">
        <f>'M 15'!C10</f>
        <v>39105</v>
      </c>
      <c r="D34" s="21">
        <f>'M 15'!D10</f>
        <v>3</v>
      </c>
      <c r="E34" s="21">
        <f>'M 15'!E10</f>
        <v>41</v>
      </c>
      <c r="F34" s="21">
        <f>'M 15'!F10</f>
        <v>37</v>
      </c>
      <c r="G34" s="21">
        <f>'M 15'!G10</f>
        <v>78</v>
      </c>
      <c r="H34" s="29" t="s">
        <v>10</v>
      </c>
      <c r="I34" s="11" t="s">
        <v>16</v>
      </c>
      <c r="J34" s="38"/>
    </row>
    <row r="35" spans="1:10" ht="20.100000000000001" customHeight="1" thickBot="1">
      <c r="A35" s="14" t="s">
        <v>174</v>
      </c>
      <c r="B35" s="20" t="s">
        <v>152</v>
      </c>
      <c r="C35" s="26">
        <v>39770</v>
      </c>
      <c r="D35" s="21">
        <v>10</v>
      </c>
      <c r="E35" s="21">
        <v>40</v>
      </c>
      <c r="F35" s="21">
        <v>38</v>
      </c>
      <c r="G35" s="21">
        <f>SUM(E35:F35)</f>
        <v>78</v>
      </c>
      <c r="H35" s="29">
        <f>SUM(G35-D35)</f>
        <v>68</v>
      </c>
      <c r="I35" s="11" t="s">
        <v>17</v>
      </c>
      <c r="J35" s="38"/>
    </row>
    <row r="36" spans="1:10" ht="20.100000000000001" customHeight="1" thickBot="1">
      <c r="A36" s="14" t="s">
        <v>183</v>
      </c>
      <c r="B36" s="20" t="s">
        <v>152</v>
      </c>
      <c r="C36" s="26">
        <v>39785</v>
      </c>
      <c r="D36" s="21">
        <v>32</v>
      </c>
      <c r="E36" s="21">
        <v>50</v>
      </c>
      <c r="F36" s="21">
        <v>51</v>
      </c>
      <c r="G36" s="21">
        <f>SUM(E36:F36)</f>
        <v>101</v>
      </c>
      <c r="H36" s="29">
        <f>SUM(G36-D36)</f>
        <v>69</v>
      </c>
      <c r="I36" s="11" t="s">
        <v>18</v>
      </c>
      <c r="J36" s="38"/>
    </row>
    <row r="37" spans="1:10" ht="20.25" thickBot="1">
      <c r="A37" s="275" t="str">
        <f>'M 15'!A29:H29</f>
        <v>DAMAS MENORES DE 15 AÑOS (Clases 07 Y POSTERIORES)</v>
      </c>
      <c r="B37" s="276"/>
      <c r="C37" s="276"/>
      <c r="D37" s="276"/>
      <c r="E37" s="276"/>
      <c r="F37" s="276"/>
      <c r="G37" s="276"/>
      <c r="H37" s="277"/>
      <c r="I37" s="13"/>
      <c r="J37" s="38"/>
    </row>
    <row r="38" spans="1:10" ht="20.25" thickBot="1">
      <c r="A38" s="4" t="s">
        <v>6</v>
      </c>
      <c r="B38" s="11" t="s">
        <v>9</v>
      </c>
      <c r="C38" s="25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8"/>
    </row>
    <row r="39" spans="1:10" ht="20.100000000000001" customHeight="1" thickBot="1">
      <c r="A39" s="14" t="str">
        <f>'M 15'!A31</f>
        <v>DEPREZ UMMA</v>
      </c>
      <c r="B39" s="20" t="str">
        <f>'M 15'!B31</f>
        <v>SPGC</v>
      </c>
      <c r="C39" s="26">
        <f>'M 15'!C31</f>
        <v>39932</v>
      </c>
      <c r="D39" s="21">
        <f>'M 15'!D31</f>
        <v>14</v>
      </c>
      <c r="E39" s="21">
        <f>'M 15'!E31</f>
        <v>44</v>
      </c>
      <c r="F39" s="21">
        <f>'M 15'!F31</f>
        <v>41</v>
      </c>
      <c r="G39" s="21">
        <f>'M 15'!G31</f>
        <v>85</v>
      </c>
      <c r="H39" s="29" t="s">
        <v>10</v>
      </c>
      <c r="I39" s="11" t="s">
        <v>15</v>
      </c>
      <c r="J39" s="38"/>
    </row>
    <row r="40" spans="1:10" ht="20.100000000000001" customHeight="1" thickBot="1">
      <c r="A40" s="14" t="str">
        <f>'M 15'!A32</f>
        <v>ACHEN ALDANA</v>
      </c>
      <c r="B40" s="20" t="str">
        <f>'M 15'!B32</f>
        <v>CMDP</v>
      </c>
      <c r="C40" s="26">
        <f>'M 15'!C32</f>
        <v>39591</v>
      </c>
      <c r="D40" s="21">
        <f>'M 15'!D32</f>
        <v>19</v>
      </c>
      <c r="E40" s="21">
        <f>'M 15'!E32</f>
        <v>46</v>
      </c>
      <c r="F40" s="21">
        <f>'M 15'!F32</f>
        <v>50</v>
      </c>
      <c r="G40" s="21">
        <f>'M 15'!G32</f>
        <v>96</v>
      </c>
      <c r="H40" s="29" t="s">
        <v>10</v>
      </c>
      <c r="I40" s="11" t="s">
        <v>16</v>
      </c>
      <c r="J40" s="38"/>
    </row>
    <row r="41" spans="1:10" ht="20.100000000000001" customHeight="1" thickBot="1">
      <c r="A41" s="14" t="s">
        <v>195</v>
      </c>
      <c r="B41" s="20" t="s">
        <v>148</v>
      </c>
      <c r="C41" s="26">
        <v>40056</v>
      </c>
      <c r="D41" s="21">
        <v>42</v>
      </c>
      <c r="E41" s="21">
        <v>53</v>
      </c>
      <c r="F41" s="21">
        <v>58</v>
      </c>
      <c r="G41" s="21">
        <f>SUM(E41:F41)</f>
        <v>111</v>
      </c>
      <c r="H41" s="29">
        <f>SUM(G41-D41)</f>
        <v>69</v>
      </c>
      <c r="I41" s="11" t="s">
        <v>17</v>
      </c>
      <c r="J41" s="38"/>
    </row>
    <row r="42" spans="1:10" ht="20.100000000000001" customHeight="1" thickBot="1">
      <c r="A42" s="14" t="s">
        <v>196</v>
      </c>
      <c r="B42" s="20" t="s">
        <v>152</v>
      </c>
      <c r="C42" s="26">
        <v>39425</v>
      </c>
      <c r="D42" s="21">
        <v>47</v>
      </c>
      <c r="E42" s="21">
        <v>63</v>
      </c>
      <c r="F42" s="21">
        <v>61</v>
      </c>
      <c r="G42" s="21">
        <f>SUM(E42:F42)</f>
        <v>124</v>
      </c>
      <c r="H42" s="29">
        <f>SUM(G42-D42)</f>
        <v>77</v>
      </c>
      <c r="I42" s="11" t="s">
        <v>18</v>
      </c>
      <c r="J42" s="38"/>
    </row>
    <row r="43" spans="1:10" ht="20.25" thickBot="1">
      <c r="A43" s="278" t="str">
        <f>'M 13'!A8:H8</f>
        <v>CABALLEROS MENORES DE 13 AÑOS (CLASES 09 Y POSTERIROES)</v>
      </c>
      <c r="B43" s="279"/>
      <c r="C43" s="279"/>
      <c r="D43" s="279"/>
      <c r="E43" s="279"/>
      <c r="F43" s="279"/>
      <c r="G43" s="279"/>
      <c r="H43" s="280"/>
      <c r="I43" s="10"/>
      <c r="J43" s="38"/>
    </row>
    <row r="44" spans="1:10" ht="20.25" thickBot="1">
      <c r="A44" s="4" t="s">
        <v>0</v>
      </c>
      <c r="B44" s="11" t="s">
        <v>9</v>
      </c>
      <c r="C44" s="25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8"/>
    </row>
    <row r="45" spans="1:10" ht="20.100000000000001" customHeight="1" thickBot="1">
      <c r="A45" s="14" t="str">
        <f>'M 13'!A10</f>
        <v>LANDI AGUSTIN</v>
      </c>
      <c r="B45" s="20" t="str">
        <f>'M 13'!B10</f>
        <v>MDPGC</v>
      </c>
      <c r="C45" s="26">
        <f>'M 13'!C10</f>
        <v>39819</v>
      </c>
      <c r="D45" s="21">
        <f>'M 13'!D10</f>
        <v>13</v>
      </c>
      <c r="E45" s="21">
        <f>'M 13'!E10</f>
        <v>42</v>
      </c>
      <c r="F45" s="21">
        <f>'M 13'!F10</f>
        <v>42</v>
      </c>
      <c r="G45" s="21">
        <f>'M 13'!G10</f>
        <v>84</v>
      </c>
      <c r="H45" s="29" t="s">
        <v>10</v>
      </c>
      <c r="I45" s="11" t="s">
        <v>15</v>
      </c>
      <c r="J45" s="38"/>
    </row>
    <row r="46" spans="1:10" ht="20.100000000000001" customHeight="1" thickBot="1">
      <c r="A46" s="14" t="str">
        <f>'M 13'!A11</f>
        <v>RAMPEZZOTTI BARTOLOME</v>
      </c>
      <c r="B46" s="20" t="str">
        <f>'M 13'!B11</f>
        <v>TGC</v>
      </c>
      <c r="C46" s="26">
        <f>'M 13'!C11</f>
        <v>40007</v>
      </c>
      <c r="D46" s="21">
        <f>'M 13'!D11</f>
        <v>12</v>
      </c>
      <c r="E46" s="21">
        <f>'M 13'!E11</f>
        <v>41</v>
      </c>
      <c r="F46" s="21">
        <f>'M 13'!F11</f>
        <v>44</v>
      </c>
      <c r="G46" s="21">
        <f>'M 13'!G11</f>
        <v>85</v>
      </c>
      <c r="H46" s="29" t="s">
        <v>10</v>
      </c>
      <c r="I46" s="11" t="s">
        <v>16</v>
      </c>
      <c r="J46" s="38"/>
    </row>
    <row r="47" spans="1:10" ht="20.100000000000001" customHeight="1" thickBot="1">
      <c r="A47" s="14" t="s">
        <v>67</v>
      </c>
      <c r="B47" s="20" t="s">
        <v>159</v>
      </c>
      <c r="C47" s="26">
        <v>40397</v>
      </c>
      <c r="D47" s="21">
        <v>46</v>
      </c>
      <c r="E47" s="21">
        <v>61</v>
      </c>
      <c r="F47" s="21">
        <v>54</v>
      </c>
      <c r="G47" s="21">
        <f>SUM(E47:F47)</f>
        <v>115</v>
      </c>
      <c r="H47" s="29">
        <f>SUM(G47-D47)</f>
        <v>69</v>
      </c>
      <c r="I47" s="11" t="s">
        <v>17</v>
      </c>
      <c r="J47" s="38"/>
    </row>
    <row r="48" spans="1:10" ht="20.100000000000001" customHeight="1" thickBot="1">
      <c r="A48" s="14" t="s">
        <v>65</v>
      </c>
      <c r="B48" s="20" t="s">
        <v>159</v>
      </c>
      <c r="C48" s="26">
        <v>40532</v>
      </c>
      <c r="D48" s="21">
        <v>26</v>
      </c>
      <c r="E48" s="21">
        <v>50</v>
      </c>
      <c r="F48" s="21">
        <v>49</v>
      </c>
      <c r="G48" s="21">
        <f>SUM(E48:F48)</f>
        <v>99</v>
      </c>
      <c r="H48" s="29">
        <f>SUM(G48-D48)</f>
        <v>73</v>
      </c>
      <c r="I48" s="11" t="s">
        <v>18</v>
      </c>
      <c r="J48" s="38"/>
    </row>
    <row r="49" spans="1:9" ht="20.25" thickBot="1"/>
    <row r="50" spans="1:9" ht="19.5" customHeight="1">
      <c r="A50" s="271" t="s">
        <v>321</v>
      </c>
      <c r="B50" s="272"/>
      <c r="C50" s="272"/>
      <c r="D50" s="272"/>
      <c r="E50" s="272"/>
      <c r="F50" s="272"/>
      <c r="G50" s="272"/>
      <c r="H50" s="272"/>
      <c r="I50" s="273"/>
    </row>
    <row r="51" spans="1:9" thickBot="1">
      <c r="A51" s="268" t="s">
        <v>322</v>
      </c>
      <c r="B51" s="269"/>
      <c r="C51" s="269"/>
      <c r="D51" s="269"/>
      <c r="E51" s="269"/>
      <c r="F51" s="269"/>
      <c r="G51" s="269"/>
      <c r="H51" s="269"/>
      <c r="I51" s="270"/>
    </row>
    <row r="52" spans="1:9" ht="20.25" thickBot="1"/>
    <row r="53" spans="1:9">
      <c r="A53" s="271" t="s">
        <v>323</v>
      </c>
      <c r="B53" s="272"/>
      <c r="C53" s="272"/>
      <c r="D53" s="272"/>
      <c r="E53" s="272"/>
      <c r="F53" s="272"/>
      <c r="G53" s="272"/>
      <c r="H53" s="272"/>
      <c r="I53" s="273"/>
    </row>
    <row r="54" spans="1:9" thickBot="1">
      <c r="A54" s="268" t="s">
        <v>227</v>
      </c>
      <c r="B54" s="269"/>
      <c r="C54" s="269"/>
      <c r="D54" s="269"/>
      <c r="E54" s="269"/>
      <c r="F54" s="269"/>
      <c r="G54" s="269"/>
      <c r="H54" s="269"/>
      <c r="I54" s="270"/>
    </row>
    <row r="55" spans="1:9" ht="20.25" thickBot="1"/>
    <row r="56" spans="1:9">
      <c r="A56" s="271" t="s">
        <v>325</v>
      </c>
      <c r="B56" s="272"/>
      <c r="C56" s="272"/>
      <c r="D56" s="272"/>
      <c r="E56" s="272"/>
      <c r="F56" s="272"/>
      <c r="G56" s="272"/>
      <c r="H56" s="272"/>
      <c r="I56" s="273"/>
    </row>
    <row r="57" spans="1:9" thickBot="1">
      <c r="A57" s="268" t="s">
        <v>327</v>
      </c>
      <c r="B57" s="269"/>
      <c r="C57" s="269"/>
      <c r="D57" s="269"/>
      <c r="E57" s="269"/>
      <c r="F57" s="269"/>
      <c r="G57" s="269"/>
      <c r="H57" s="269"/>
      <c r="I57" s="270"/>
    </row>
    <row r="58" spans="1:9" ht="20.25" thickBot="1"/>
    <row r="59" spans="1:9">
      <c r="A59" s="271" t="s">
        <v>324</v>
      </c>
      <c r="B59" s="272"/>
      <c r="C59" s="272"/>
      <c r="D59" s="272"/>
      <c r="E59" s="272"/>
      <c r="F59" s="272"/>
      <c r="G59" s="272"/>
      <c r="H59" s="272"/>
      <c r="I59" s="273"/>
    </row>
    <row r="60" spans="1:9" thickBot="1">
      <c r="A60" s="268" t="s">
        <v>328</v>
      </c>
      <c r="B60" s="269"/>
      <c r="C60" s="269"/>
      <c r="D60" s="269"/>
      <c r="E60" s="269"/>
      <c r="F60" s="269"/>
      <c r="G60" s="269"/>
      <c r="H60" s="269"/>
      <c r="I60" s="270"/>
    </row>
    <row r="61" spans="1:9" ht="20.25" thickBot="1"/>
    <row r="62" spans="1:9">
      <c r="A62" s="271" t="s">
        <v>326</v>
      </c>
      <c r="B62" s="272"/>
      <c r="C62" s="272"/>
      <c r="D62" s="272"/>
      <c r="E62" s="272"/>
      <c r="F62" s="272"/>
      <c r="G62" s="272"/>
      <c r="H62" s="272"/>
      <c r="I62" s="273"/>
    </row>
    <row r="63" spans="1:9" thickBot="1">
      <c r="A63" s="268" t="s">
        <v>329</v>
      </c>
      <c r="B63" s="269"/>
      <c r="C63" s="269"/>
      <c r="D63" s="269"/>
      <c r="E63" s="269"/>
      <c r="F63" s="269"/>
      <c r="G63" s="269"/>
      <c r="H63" s="269"/>
      <c r="I63" s="270"/>
    </row>
  </sheetData>
  <mergeCells count="2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0:I50"/>
    <mergeCell ref="A51:I51"/>
    <mergeCell ref="A53:I53"/>
    <mergeCell ref="A54:I54"/>
    <mergeCell ref="A56:I56"/>
    <mergeCell ref="A57:I57"/>
    <mergeCell ref="A59:I59"/>
    <mergeCell ref="A60:I60"/>
    <mergeCell ref="A62:I62"/>
    <mergeCell ref="A63:I63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2060"/>
  </sheetPr>
  <dimension ref="A1:H78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5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74" t="str">
        <f>JUV!A1</f>
        <v>MAR DEL PLATA GOLF CLUB</v>
      </c>
      <c r="B1" s="274"/>
      <c r="C1" s="274"/>
      <c r="D1" s="274"/>
      <c r="E1" s="65"/>
      <c r="H1" s="38"/>
    </row>
    <row r="2" spans="1:8" ht="19.5">
      <c r="A2" s="274" t="str">
        <f>JUV!A2</f>
        <v>CANCHA VIEJA</v>
      </c>
      <c r="B2" s="274"/>
      <c r="C2" s="274"/>
      <c r="D2" s="274"/>
      <c r="E2" s="65"/>
      <c r="H2" s="38"/>
    </row>
    <row r="3" spans="1:8" ht="19.5">
      <c r="A3" s="274" t="str">
        <f>JUV!A3</f>
        <v>FEDERACION REGIONAL DE GOLF MAR Y SIERRAS</v>
      </c>
      <c r="B3" s="274"/>
      <c r="C3" s="274"/>
      <c r="D3" s="274"/>
      <c r="E3" s="65"/>
      <c r="H3" s="38"/>
    </row>
    <row r="4" spans="1:8" ht="19.5">
      <c r="A4" s="282" t="s">
        <v>12</v>
      </c>
      <c r="B4" s="282"/>
      <c r="C4" s="282"/>
      <c r="D4" s="282"/>
      <c r="E4" s="65"/>
      <c r="H4" s="38"/>
    </row>
    <row r="5" spans="1:8" ht="19.5">
      <c r="A5" s="274" t="s">
        <v>14</v>
      </c>
      <c r="B5" s="274"/>
      <c r="C5" s="274"/>
      <c r="D5" s="274"/>
      <c r="E5" s="65"/>
      <c r="H5" s="38"/>
    </row>
    <row r="6" spans="1:8" ht="19.5">
      <c r="A6" s="274" t="str">
        <f>JUV!A6</f>
        <v>LUNES 18 DE JULIO DE 2022</v>
      </c>
      <c r="B6" s="274"/>
      <c r="C6" s="274"/>
      <c r="D6" s="274"/>
      <c r="E6" s="65"/>
      <c r="H6" s="38"/>
    </row>
    <row r="7" spans="1:8" ht="20.25" thickBot="1">
      <c r="A7" s="39"/>
      <c r="B7" s="58"/>
      <c r="C7" s="39"/>
      <c r="D7" s="58"/>
      <c r="E7" s="65"/>
      <c r="H7" s="38"/>
    </row>
    <row r="8" spans="1:8" ht="20.25" thickBot="1">
      <c r="A8" s="275" t="str">
        <f>ALBATROS!A20</f>
        <v>ALBATROS - DAMAS CLASES 09 - 10 -</v>
      </c>
      <c r="B8" s="276"/>
      <c r="C8" s="276"/>
      <c r="D8" s="276"/>
      <c r="E8" s="276"/>
      <c r="F8" s="277"/>
      <c r="H8" s="38"/>
    </row>
    <row r="9" spans="1:8" s="39" customFormat="1" ht="20.25" thickBot="1">
      <c r="A9" s="16" t="s">
        <v>6</v>
      </c>
      <c r="B9" s="61" t="s">
        <v>9</v>
      </c>
      <c r="C9" s="61" t="s">
        <v>21</v>
      </c>
      <c r="D9" s="62" t="s">
        <v>1</v>
      </c>
      <c r="E9" s="4" t="s">
        <v>4</v>
      </c>
      <c r="F9" s="4" t="s">
        <v>5</v>
      </c>
      <c r="H9" s="38"/>
    </row>
    <row r="10" spans="1:8" ht="20.25" thickBot="1">
      <c r="A10" s="40" t="str">
        <f>ALBATROS!A22</f>
        <v>PORCEL ALFONSINA</v>
      </c>
      <c r="B10" s="55" t="str">
        <f>ALBATROS!B22</f>
        <v>SPGC</v>
      </c>
      <c r="C10" s="41">
        <f>ALBATROS!C22</f>
        <v>40415</v>
      </c>
      <c r="D10" s="55">
        <f>ALBATROS!D22</f>
        <v>22</v>
      </c>
      <c r="E10" s="67">
        <f>ALBATROS!E22</f>
        <v>59</v>
      </c>
      <c r="F10" s="66" t="s">
        <v>10</v>
      </c>
      <c r="G10" s="11" t="s">
        <v>15</v>
      </c>
      <c r="H10" s="38"/>
    </row>
    <row r="11" spans="1:8" ht="20.25" thickBot="1">
      <c r="A11" s="40" t="str">
        <f>ALBATROS!A23</f>
        <v>MENDES DIZ ELEONORA</v>
      </c>
      <c r="B11" s="55" t="str">
        <f>ALBATROS!B23</f>
        <v>GCD</v>
      </c>
      <c r="C11" s="41">
        <f>ALBATROS!C23</f>
        <v>39853</v>
      </c>
      <c r="D11" s="55">
        <f>ALBATROS!D23</f>
        <v>27</v>
      </c>
      <c r="E11" s="67">
        <f>ALBATROS!E23</f>
        <v>64</v>
      </c>
      <c r="F11" s="66" t="s">
        <v>10</v>
      </c>
      <c r="G11" s="11" t="s">
        <v>16</v>
      </c>
      <c r="H11" s="38"/>
    </row>
    <row r="12" spans="1:8" ht="20.25" thickBot="1">
      <c r="A12" s="40" t="s">
        <v>246</v>
      </c>
      <c r="B12" s="55" t="s">
        <v>162</v>
      </c>
      <c r="C12" s="41">
        <v>40267</v>
      </c>
      <c r="D12" s="55">
        <v>28</v>
      </c>
      <c r="E12" s="67">
        <v>66</v>
      </c>
      <c r="F12" s="68">
        <f>(E12-D12)</f>
        <v>38</v>
      </c>
      <c r="G12" s="11" t="s">
        <v>17</v>
      </c>
      <c r="H12" s="38"/>
    </row>
    <row r="13" spans="1:8" ht="19.5" thickBot="1">
      <c r="C13" s="43"/>
      <c r="E13" s="65"/>
      <c r="H13" s="38"/>
    </row>
    <row r="14" spans="1:8" ht="20.25" thickBot="1">
      <c r="A14" s="275" t="str">
        <f>ALBATROS!A8</f>
        <v>ALBATROS - CABALLEROS CLASES 09 - 10 -</v>
      </c>
      <c r="B14" s="276"/>
      <c r="C14" s="276"/>
      <c r="D14" s="276"/>
      <c r="E14" s="276"/>
      <c r="F14" s="277"/>
      <c r="H14" s="38"/>
    </row>
    <row r="15" spans="1:8" s="58" customFormat="1" ht="20.25" thickBot="1">
      <c r="A15" s="16" t="s">
        <v>0</v>
      </c>
      <c r="B15" s="61" t="s">
        <v>9</v>
      </c>
      <c r="C15" s="61" t="s">
        <v>21</v>
      </c>
      <c r="D15" s="62" t="s">
        <v>1</v>
      </c>
      <c r="E15" s="4" t="s">
        <v>4</v>
      </c>
      <c r="F15" s="4" t="s">
        <v>5</v>
      </c>
      <c r="H15" s="38"/>
    </row>
    <row r="16" spans="1:8" ht="20.25" thickBot="1">
      <c r="A16" s="40" t="str">
        <f>ALBATROS!A10</f>
        <v>PORTIS SANTIAGO</v>
      </c>
      <c r="B16" s="55" t="str">
        <f>ALBATROS!B10</f>
        <v>CMDP</v>
      </c>
      <c r="C16" s="41">
        <f>ALBATROS!C10</f>
        <v>40175</v>
      </c>
      <c r="D16" s="55">
        <f>ALBATROS!D10</f>
        <v>8</v>
      </c>
      <c r="E16" s="67">
        <f>ALBATROS!E10</f>
        <v>43</v>
      </c>
      <c r="F16" s="66" t="s">
        <v>10</v>
      </c>
      <c r="G16" s="11" t="s">
        <v>15</v>
      </c>
      <c r="H16" s="38"/>
    </row>
    <row r="17" spans="1:8" ht="20.25" thickBot="1">
      <c r="A17" s="40" t="str">
        <f>ALBATROS!A11</f>
        <v>REYNOSA JOAQUIN</v>
      </c>
      <c r="B17" s="55" t="str">
        <f>ALBATROS!B11</f>
        <v>SPGC</v>
      </c>
      <c r="C17" s="41">
        <f>ALBATROS!C11</f>
        <v>40522</v>
      </c>
      <c r="D17" s="55">
        <f>ALBATROS!D11</f>
        <v>12</v>
      </c>
      <c r="E17" s="67">
        <f>ALBATROS!E11</f>
        <v>48</v>
      </c>
      <c r="F17" s="66" t="s">
        <v>10</v>
      </c>
      <c r="G17" s="11" t="s">
        <v>16</v>
      </c>
      <c r="H17" s="38"/>
    </row>
    <row r="18" spans="1:8" ht="20.25" thickBot="1">
      <c r="A18" s="40" t="s">
        <v>202</v>
      </c>
      <c r="B18" s="55" t="s">
        <v>182</v>
      </c>
      <c r="C18" s="41">
        <v>40518</v>
      </c>
      <c r="D18" s="55">
        <v>11</v>
      </c>
      <c r="E18" s="67">
        <v>52</v>
      </c>
      <c r="F18" s="68">
        <v>41</v>
      </c>
      <c r="G18" s="11" t="s">
        <v>17</v>
      </c>
      <c r="H18" s="38"/>
    </row>
    <row r="19" spans="1:8" ht="19.5" thickBot="1">
      <c r="C19" s="43"/>
      <c r="E19" s="65"/>
      <c r="H19" s="38"/>
    </row>
    <row r="20" spans="1:8" ht="20.25" thickBot="1">
      <c r="A20" s="275" t="str">
        <f>EAGLES!A28</f>
        <v>EAGLES - DAMAS CLASES 11 - 12 -</v>
      </c>
      <c r="B20" s="276"/>
      <c r="C20" s="276"/>
      <c r="D20" s="276"/>
      <c r="E20" s="276"/>
      <c r="F20" s="277"/>
      <c r="H20" s="38"/>
    </row>
    <row r="21" spans="1:8" s="58" customFormat="1" ht="20.25" thickBot="1">
      <c r="A21" s="16" t="s">
        <v>6</v>
      </c>
      <c r="B21" s="61" t="s">
        <v>9</v>
      </c>
      <c r="C21" s="61" t="s">
        <v>21</v>
      </c>
      <c r="D21" s="62" t="s">
        <v>1</v>
      </c>
      <c r="E21" s="4" t="s">
        <v>4</v>
      </c>
      <c r="F21" s="4" t="s">
        <v>5</v>
      </c>
      <c r="H21" s="38"/>
    </row>
    <row r="22" spans="1:8" ht="20.25" thickBot="1">
      <c r="A22" s="40" t="str">
        <f>EAGLES!A30</f>
        <v>BIONDELLI ALLEGRA</v>
      </c>
      <c r="B22" s="55" t="str">
        <f>EAGLES!B30</f>
        <v>SPGC</v>
      </c>
      <c r="C22" s="41">
        <f>EAGLES!C30</f>
        <v>40616</v>
      </c>
      <c r="D22" s="55">
        <f>EAGLES!D30</f>
        <v>13</v>
      </c>
      <c r="E22" s="67">
        <f>EAGLES!E30</f>
        <v>51</v>
      </c>
      <c r="F22" s="66" t="s">
        <v>10</v>
      </c>
      <c r="G22" s="11" t="s">
        <v>15</v>
      </c>
      <c r="H22" s="38"/>
    </row>
    <row r="23" spans="1:8" ht="20.25" thickBot="1">
      <c r="A23" s="40" t="str">
        <f>EAGLES!A31</f>
        <v>RAMPEZZOTTI JUSTINA</v>
      </c>
      <c r="B23" s="55" t="str">
        <f>EAGLES!B31</f>
        <v>TGC</v>
      </c>
      <c r="C23" s="41">
        <f>EAGLES!C31</f>
        <v>40917</v>
      </c>
      <c r="D23" s="55">
        <f>EAGLES!D31</f>
        <v>15</v>
      </c>
      <c r="E23" s="67">
        <f>EAGLES!E31</f>
        <v>53</v>
      </c>
      <c r="F23" s="66" t="s">
        <v>10</v>
      </c>
      <c r="G23" s="11" t="s">
        <v>16</v>
      </c>
      <c r="H23" s="38"/>
    </row>
    <row r="24" spans="1:8" ht="20.25" thickBot="1">
      <c r="A24" s="40" t="s">
        <v>250</v>
      </c>
      <c r="B24" s="55" t="s">
        <v>167</v>
      </c>
      <c r="C24" s="41">
        <v>40825</v>
      </c>
      <c r="D24" s="55">
        <v>22</v>
      </c>
      <c r="E24" s="67">
        <v>65</v>
      </c>
      <c r="F24" s="68">
        <f>(E24-D24)</f>
        <v>43</v>
      </c>
      <c r="G24" s="11" t="s">
        <v>17</v>
      </c>
      <c r="H24" s="38"/>
    </row>
    <row r="25" spans="1:8" ht="19.5" thickBot="1">
      <c r="C25" s="43"/>
      <c r="E25" s="65"/>
      <c r="H25" s="38"/>
    </row>
    <row r="26" spans="1:8" ht="20.25" thickBot="1">
      <c r="A26" s="275" t="str">
        <f>EAGLES!A7</f>
        <v>EAGLES - CABALLEROS CLASES 11 - 12 -</v>
      </c>
      <c r="B26" s="276"/>
      <c r="C26" s="276"/>
      <c r="D26" s="276"/>
      <c r="E26" s="276"/>
      <c r="F26" s="277"/>
      <c r="H26" s="38"/>
    </row>
    <row r="27" spans="1:8" s="58" customFormat="1" ht="20.25" thickBot="1">
      <c r="A27" s="16" t="s">
        <v>0</v>
      </c>
      <c r="B27" s="61" t="s">
        <v>9</v>
      </c>
      <c r="C27" s="61" t="s">
        <v>21</v>
      </c>
      <c r="D27" s="62" t="s">
        <v>1</v>
      </c>
      <c r="E27" s="4" t="s">
        <v>4</v>
      </c>
      <c r="F27" s="4" t="s">
        <v>5</v>
      </c>
      <c r="H27" s="38"/>
    </row>
    <row r="28" spans="1:8" ht="20.25" thickBot="1">
      <c r="A28" s="40" t="str">
        <f>EAGLES!A9</f>
        <v>CASTRO SANTINO</v>
      </c>
      <c r="B28" s="55" t="str">
        <f>EAGLES!B9</f>
        <v>ML</v>
      </c>
      <c r="C28" s="41">
        <f>EAGLES!C9</f>
        <v>41139</v>
      </c>
      <c r="D28" s="55">
        <f>EAGLES!D9</f>
        <v>8</v>
      </c>
      <c r="E28" s="67">
        <f>EAGLES!E9</f>
        <v>46</v>
      </c>
      <c r="F28" s="66" t="s">
        <v>10</v>
      </c>
      <c r="G28" s="11" t="s">
        <v>15</v>
      </c>
      <c r="H28" s="38"/>
    </row>
    <row r="29" spans="1:8" ht="20.25" thickBot="1">
      <c r="A29" s="40" t="str">
        <f>EAGLES!A10</f>
        <v>CRUZ AUGUSTO (Ult 3 H 18)</v>
      </c>
      <c r="B29" s="55" t="str">
        <f>EAGLES!B10</f>
        <v>EVTGC</v>
      </c>
      <c r="C29" s="41">
        <f>EAGLES!C10</f>
        <v>40766</v>
      </c>
      <c r="D29" s="55">
        <f>EAGLES!D10</f>
        <v>5</v>
      </c>
      <c r="E29" s="67">
        <f>EAGLES!E10</f>
        <v>48</v>
      </c>
      <c r="F29" s="66" t="s">
        <v>10</v>
      </c>
      <c r="G29" s="11" t="s">
        <v>16</v>
      </c>
      <c r="H29" s="38"/>
    </row>
    <row r="30" spans="1:8" ht="20.25" thickBot="1">
      <c r="A30" s="40" t="s">
        <v>207</v>
      </c>
      <c r="B30" s="55" t="s">
        <v>144</v>
      </c>
      <c r="C30" s="41">
        <v>41137</v>
      </c>
      <c r="D30" s="55">
        <v>12</v>
      </c>
      <c r="E30" s="67">
        <v>49</v>
      </c>
      <c r="F30" s="68">
        <f>(E30-D30)</f>
        <v>37</v>
      </c>
      <c r="G30" s="11" t="s">
        <v>17</v>
      </c>
      <c r="H30" s="38"/>
    </row>
    <row r="31" spans="1:8" ht="19.5" thickBot="1">
      <c r="C31" s="43"/>
      <c r="E31" s="65"/>
      <c r="H31" s="38"/>
    </row>
    <row r="32" spans="1:8" ht="20.25" thickBot="1">
      <c r="A32" s="275" t="str">
        <f>BIRDIES!A28</f>
        <v>BIRDIES - DAMAS CLASES 2013 Y POSTERIORES</v>
      </c>
      <c r="B32" s="276"/>
      <c r="C32" s="276"/>
      <c r="D32" s="276"/>
      <c r="E32" s="276"/>
      <c r="F32" s="277"/>
      <c r="H32" s="38"/>
    </row>
    <row r="33" spans="1:8" s="58" customFormat="1" ht="20.25" thickBot="1">
      <c r="A33" s="16" t="s">
        <v>6</v>
      </c>
      <c r="B33" s="61" t="s">
        <v>9</v>
      </c>
      <c r="C33" s="61" t="s">
        <v>21</v>
      </c>
      <c r="D33" s="62" t="s">
        <v>1</v>
      </c>
      <c r="E33" s="4" t="s">
        <v>4</v>
      </c>
      <c r="F33" s="4" t="s">
        <v>5</v>
      </c>
      <c r="H33" s="38"/>
    </row>
    <row r="34" spans="1:8" ht="20.25" thickBot="1">
      <c r="A34" s="40" t="str">
        <f>BIRDIES!A30</f>
        <v>CEJAS AGOSTINA</v>
      </c>
      <c r="B34" s="55" t="str">
        <f>BIRDIES!B30</f>
        <v>STGC</v>
      </c>
      <c r="C34" s="41">
        <f>BIRDIES!C30</f>
        <v>41461</v>
      </c>
      <c r="D34" s="55">
        <f>BIRDIES!D30</f>
        <v>9</v>
      </c>
      <c r="E34" s="67">
        <f>BIRDIES!E30</f>
        <v>55</v>
      </c>
      <c r="F34" s="66" t="s">
        <v>10</v>
      </c>
      <c r="G34" s="11" t="s">
        <v>15</v>
      </c>
      <c r="H34" s="38"/>
    </row>
    <row r="35" spans="1:8" ht="20.25" thickBot="1">
      <c r="A35" s="40" t="str">
        <f>BIRDIES!A31</f>
        <v>LAPETINA ZOE</v>
      </c>
      <c r="B35" s="55" t="str">
        <f>BIRDIES!B31</f>
        <v>ML</v>
      </c>
      <c r="C35" s="41">
        <f>BIRDIES!C31</f>
        <v>41592</v>
      </c>
      <c r="D35" s="55">
        <f>BIRDIES!D31</f>
        <v>0</v>
      </c>
      <c r="E35" s="67">
        <f>BIRDIES!E31</f>
        <v>58</v>
      </c>
      <c r="F35" s="66" t="s">
        <v>10</v>
      </c>
      <c r="G35" s="11" t="s">
        <v>16</v>
      </c>
      <c r="H35" s="38"/>
    </row>
    <row r="36" spans="1:8" ht="20.25" thickBot="1">
      <c r="A36" s="40" t="str">
        <f>BIRDIES!A32</f>
        <v>LEOFANTI BIANCA EMILIA</v>
      </c>
      <c r="B36" s="55" t="str">
        <f>BIRDIES!B32</f>
        <v>SPGC</v>
      </c>
      <c r="C36" s="41">
        <f>BIRDIES!C32</f>
        <v>41423</v>
      </c>
      <c r="D36" s="55">
        <f>BIRDIES!D32</f>
        <v>22</v>
      </c>
      <c r="E36" s="67">
        <f>BIRDIES!E32</f>
        <v>62</v>
      </c>
      <c r="F36" s="68">
        <v>40</v>
      </c>
      <c r="G36" s="11" t="s">
        <v>17</v>
      </c>
      <c r="H36" s="38"/>
    </row>
    <row r="37" spans="1:8" ht="20.25" thickBot="1">
      <c r="A37" s="49"/>
      <c r="B37" s="50"/>
      <c r="C37" s="51"/>
      <c r="D37" s="59"/>
      <c r="E37" s="65"/>
      <c r="H37" s="38"/>
    </row>
    <row r="38" spans="1:8" ht="20.25" thickBot="1">
      <c r="A38" s="275" t="str">
        <f>BIRDIES!A8</f>
        <v>BIRDIES - CABALLEROS CLASES 2013 Y POSTERIORES</v>
      </c>
      <c r="B38" s="276"/>
      <c r="C38" s="276"/>
      <c r="D38" s="276"/>
      <c r="E38" s="276"/>
      <c r="F38" s="277"/>
      <c r="H38" s="38"/>
    </row>
    <row r="39" spans="1:8" s="58" customFormat="1" ht="20.25" thickBot="1">
      <c r="A39" s="16" t="s">
        <v>0</v>
      </c>
      <c r="B39" s="61" t="s">
        <v>9</v>
      </c>
      <c r="C39" s="61" t="s">
        <v>21</v>
      </c>
      <c r="D39" s="62" t="s">
        <v>1</v>
      </c>
      <c r="E39" s="4" t="s">
        <v>4</v>
      </c>
      <c r="F39" s="4" t="s">
        <v>5</v>
      </c>
      <c r="H39" s="38"/>
    </row>
    <row r="40" spans="1:8" ht="20.25" thickBot="1">
      <c r="A40" s="40" t="str">
        <f>BIRDIES!A10</f>
        <v>CICCOLA FTRANCESCO</v>
      </c>
      <c r="B40" s="55" t="str">
        <f>BIRDIES!B10</f>
        <v>ML</v>
      </c>
      <c r="C40" s="41">
        <f>BIRDIES!C10</f>
        <v>41277</v>
      </c>
      <c r="D40" s="55">
        <f>BIRDIES!D10</f>
        <v>-2</v>
      </c>
      <c r="E40" s="67">
        <f>BIRDIES!E10</f>
        <v>34</v>
      </c>
      <c r="F40" s="66" t="s">
        <v>10</v>
      </c>
      <c r="G40" s="11" t="s">
        <v>15</v>
      </c>
      <c r="H40" s="38"/>
    </row>
    <row r="41" spans="1:8" ht="20.25" thickBot="1">
      <c r="A41" s="40" t="str">
        <f>BIRDIES!A11</f>
        <v>GUERENDIAIN CLEMENTE</v>
      </c>
      <c r="B41" s="55" t="str">
        <f>BIRDIES!B11</f>
        <v>EVTGC</v>
      </c>
      <c r="C41" s="41">
        <f>BIRDIES!C11</f>
        <v>41308</v>
      </c>
      <c r="D41" s="55">
        <f>BIRDIES!D11</f>
        <v>0</v>
      </c>
      <c r="E41" s="67">
        <f>BIRDIES!E11</f>
        <v>48</v>
      </c>
      <c r="F41" s="66" t="s">
        <v>10</v>
      </c>
      <c r="G41" s="11" t="s">
        <v>16</v>
      </c>
      <c r="H41" s="38"/>
    </row>
    <row r="42" spans="1:8" ht="20.25" thickBot="1">
      <c r="A42" s="40" t="s">
        <v>226</v>
      </c>
      <c r="B42" s="55" t="s">
        <v>159</v>
      </c>
      <c r="C42" s="41">
        <v>41428</v>
      </c>
      <c r="D42" s="55">
        <v>19</v>
      </c>
      <c r="E42" s="67">
        <v>60</v>
      </c>
      <c r="F42" s="68">
        <f>(E42-D42)</f>
        <v>41</v>
      </c>
      <c r="G42" s="11" t="s">
        <v>17</v>
      </c>
      <c r="H42" s="38"/>
    </row>
    <row r="43" spans="1:8" ht="19.5">
      <c r="A43" s="49"/>
      <c r="B43" s="50"/>
      <c r="C43" s="51"/>
      <c r="D43" s="59"/>
      <c r="E43" s="65"/>
      <c r="H43" s="38"/>
    </row>
    <row r="44" spans="1:8" ht="20.25" thickBot="1">
      <c r="A44" s="49"/>
      <c r="B44" s="50"/>
      <c r="C44" s="51"/>
      <c r="D44" s="59"/>
      <c r="E44" s="65"/>
      <c r="H44" s="38"/>
    </row>
    <row r="45" spans="1:8" ht="20.25" thickBot="1">
      <c r="A45" s="275" t="str">
        <f>PROMOCIONALES!A8</f>
        <v>PROMOCIONALES A HCP.</v>
      </c>
      <c r="B45" s="276"/>
      <c r="C45" s="276"/>
      <c r="D45" s="277"/>
      <c r="E45" s="65"/>
      <c r="H45" s="38"/>
    </row>
    <row r="46" spans="1:8" s="58" customFormat="1" ht="20.25" thickBot="1">
      <c r="A46" s="16" t="s">
        <v>6</v>
      </c>
      <c r="B46" s="61" t="s">
        <v>9</v>
      </c>
      <c r="C46" s="61" t="s">
        <v>21</v>
      </c>
      <c r="D46" s="98" t="s">
        <v>1</v>
      </c>
      <c r="E46" s="4" t="s">
        <v>4</v>
      </c>
      <c r="F46" s="4" t="s">
        <v>5</v>
      </c>
      <c r="H46" s="38"/>
    </row>
    <row r="47" spans="1:8" ht="20.25" thickBot="1">
      <c r="A47" s="40" t="str">
        <f>PROMOCIONALES!A10</f>
        <v>TOCAGNI JUAN MARTIN</v>
      </c>
      <c r="B47" s="55" t="str">
        <f>PROMOCIONALES!B10</f>
        <v>MDPGC</v>
      </c>
      <c r="C47" s="41">
        <f>PROMOCIONALES!C10</f>
        <v>39767</v>
      </c>
      <c r="D47" s="99">
        <f>PROMOCIONALES!D10</f>
        <v>0</v>
      </c>
      <c r="E47" s="67">
        <f>PROMOCIONALES!E10</f>
        <v>52</v>
      </c>
      <c r="F47" s="66" t="s">
        <v>10</v>
      </c>
      <c r="G47" s="11" t="s">
        <v>15</v>
      </c>
      <c r="H47" s="38"/>
    </row>
    <row r="48" spans="1:8" ht="20.25" thickBot="1">
      <c r="A48" s="40" t="s">
        <v>244</v>
      </c>
      <c r="B48" s="55" t="s">
        <v>162</v>
      </c>
      <c r="C48" s="41">
        <v>39709</v>
      </c>
      <c r="D48" s="55">
        <v>22</v>
      </c>
      <c r="E48" s="67">
        <v>67</v>
      </c>
      <c r="F48" s="68">
        <f>(E48-D48)</f>
        <v>45</v>
      </c>
      <c r="G48" s="11" t="s">
        <v>17</v>
      </c>
      <c r="H48" s="38"/>
    </row>
    <row r="49" spans="1:8" ht="20.25" thickBot="1">
      <c r="A49" s="49"/>
      <c r="B49" s="50"/>
      <c r="C49" s="51"/>
      <c r="D49" s="59"/>
      <c r="E49" s="65"/>
      <c r="H49" s="38"/>
    </row>
    <row r="50" spans="1:8" ht="20.25" thickBot="1">
      <c r="A50" s="275" t="s">
        <v>13</v>
      </c>
      <c r="B50" s="276"/>
      <c r="C50" s="276"/>
      <c r="D50" s="277"/>
      <c r="E50" s="65"/>
      <c r="H50" s="38"/>
    </row>
    <row r="51" spans="1:8" ht="20.25" thickBot="1">
      <c r="A51" s="4" t="s">
        <v>0</v>
      </c>
      <c r="B51" s="4" t="s">
        <v>9</v>
      </c>
      <c r="C51" s="44" t="s">
        <v>10</v>
      </c>
      <c r="D51" s="4" t="s">
        <v>22</v>
      </c>
      <c r="E51" s="65"/>
      <c r="H51" s="38"/>
    </row>
    <row r="52" spans="1:8" ht="19.5">
      <c r="A52" s="40" t="str">
        <f>'5 H Y H.A. Y GGII'!A10</f>
        <v>ULLUA EMILIA DELFINA</v>
      </c>
      <c r="B52" s="55" t="str">
        <f>'5 H Y H.A. Y GGII'!B10</f>
        <v>CAMET</v>
      </c>
      <c r="C52" s="41" t="s">
        <v>10</v>
      </c>
      <c r="D52" s="42">
        <f>'5 H Y H.A. Y GGII'!C10</f>
        <v>22</v>
      </c>
      <c r="E52" s="65"/>
      <c r="H52" s="38"/>
    </row>
    <row r="53" spans="1:8" ht="19.5">
      <c r="A53" s="40" t="str">
        <f>'5 H Y H.A. Y GGII'!A11</f>
        <v>DEL VAL NAMUR THIAGO</v>
      </c>
      <c r="B53" s="55" t="str">
        <f>'5 H Y H.A. Y GGII'!B11</f>
        <v>CAMET</v>
      </c>
      <c r="C53" s="41" t="s">
        <v>10</v>
      </c>
      <c r="D53" s="42">
        <f>'5 H Y H.A. Y GGII'!C11</f>
        <v>25</v>
      </c>
      <c r="E53" s="65"/>
      <c r="H53" s="38"/>
    </row>
    <row r="54" spans="1:8" ht="19.5">
      <c r="A54" s="40" t="str">
        <f>'5 H Y H.A. Y GGII'!A12</f>
        <v>HAUQUI SANTIAGO</v>
      </c>
      <c r="B54" s="55" t="str">
        <f>'5 H Y H.A. Y GGII'!B12</f>
        <v>GCD</v>
      </c>
      <c r="C54" s="41" t="s">
        <v>10</v>
      </c>
      <c r="D54" s="42">
        <f>'5 H Y H.A. Y GGII'!C12</f>
        <v>27</v>
      </c>
      <c r="E54" s="65"/>
      <c r="H54" s="38"/>
    </row>
    <row r="55" spans="1:8" ht="19.5">
      <c r="A55" s="40" t="str">
        <f>'5 H Y H.A. Y GGII'!A13</f>
        <v>VIRAG MATTIA</v>
      </c>
      <c r="B55" s="55" t="str">
        <f>'5 H Y H.A. Y GGII'!B13</f>
        <v>STGC</v>
      </c>
      <c r="C55" s="41" t="s">
        <v>10</v>
      </c>
      <c r="D55" s="42">
        <f>'5 H Y H.A. Y GGII'!C13</f>
        <v>29</v>
      </c>
      <c r="E55" s="65"/>
      <c r="H55" s="38"/>
    </row>
    <row r="56" spans="1:8" ht="19.5">
      <c r="A56" s="40" t="str">
        <f>'5 H Y H.A. Y GGII'!A14</f>
        <v>BENGOLEA BORJA</v>
      </c>
      <c r="B56" s="55" t="str">
        <f>'5 H Y H.A. Y GGII'!B14</f>
        <v>SPGC</v>
      </c>
      <c r="C56" s="41" t="s">
        <v>10</v>
      </c>
      <c r="D56" s="42">
        <f>'5 H Y H.A. Y GGII'!C14</f>
        <v>30</v>
      </c>
      <c r="E56" s="65"/>
      <c r="H56" s="38"/>
    </row>
    <row r="57" spans="1:8" ht="19.5">
      <c r="A57" s="40" t="str">
        <f>'5 H Y H.A. Y GGII'!A15</f>
        <v>SALOMON FELIPE</v>
      </c>
      <c r="B57" s="55" t="str">
        <f>'5 H Y H.A. Y GGII'!B15</f>
        <v>GCD</v>
      </c>
      <c r="C57" s="41" t="s">
        <v>10</v>
      </c>
      <c r="D57" s="42">
        <f>'5 H Y H.A. Y GGII'!C15</f>
        <v>32</v>
      </c>
      <c r="E57" s="65"/>
      <c r="H57" s="38"/>
    </row>
    <row r="58" spans="1:8" ht="19.5">
      <c r="A58" s="40" t="str">
        <f>'5 H Y H.A. Y GGII'!A16</f>
        <v>SANTORO ULLUA MARIA VALENTINA</v>
      </c>
      <c r="B58" s="55" t="str">
        <f>'5 H Y H.A. Y GGII'!B16</f>
        <v>CAMET</v>
      </c>
      <c r="C58" s="41" t="s">
        <v>10</v>
      </c>
      <c r="D58" s="42">
        <f>'5 H Y H.A. Y GGII'!C16</f>
        <v>33</v>
      </c>
      <c r="E58" s="65"/>
      <c r="H58" s="38"/>
    </row>
    <row r="59" spans="1:8" ht="19.5">
      <c r="A59" s="40" t="str">
        <f>'5 H Y H.A. Y GGII'!A17</f>
        <v>BISOGNIN MATEO</v>
      </c>
      <c r="B59" s="55" t="str">
        <f>'5 H Y H.A. Y GGII'!B17</f>
        <v>GCD</v>
      </c>
      <c r="C59" s="41" t="s">
        <v>10</v>
      </c>
      <c r="D59" s="42">
        <f>'5 H Y H.A. Y GGII'!C17</f>
        <v>33</v>
      </c>
      <c r="E59" s="65"/>
      <c r="H59" s="38"/>
    </row>
    <row r="60" spans="1:8" ht="19.5">
      <c r="A60" s="40" t="str">
        <f>'5 H Y H.A. Y GGII'!A18</f>
        <v>OSORIO FELICIANI JOAQUIN</v>
      </c>
      <c r="B60" s="55" t="str">
        <f>'5 H Y H.A. Y GGII'!B18</f>
        <v>SPGC</v>
      </c>
      <c r="C60" s="41" t="s">
        <v>10</v>
      </c>
      <c r="D60" s="42">
        <f>'5 H Y H.A. Y GGII'!C18</f>
        <v>34</v>
      </c>
      <c r="E60" s="65"/>
      <c r="H60" s="38"/>
    </row>
    <row r="61" spans="1:8" ht="19.5">
      <c r="A61" s="40" t="str">
        <f>'5 H Y H.A. Y GGII'!A19</f>
        <v>DEPIERRO JUSTINO</v>
      </c>
      <c r="B61" s="55" t="str">
        <f>'5 H Y H.A. Y GGII'!B19</f>
        <v>NGC</v>
      </c>
      <c r="C61" s="41" t="s">
        <v>10</v>
      </c>
      <c r="D61" s="42">
        <f>'5 H Y H.A. Y GGII'!C19</f>
        <v>35</v>
      </c>
      <c r="E61" s="65"/>
      <c r="H61" s="38"/>
    </row>
    <row r="62" spans="1:8" ht="19.5">
      <c r="A62" s="40" t="str">
        <f>'5 H Y H.A. Y GGII'!A20</f>
        <v>LETO LUISA</v>
      </c>
      <c r="B62" s="55" t="str">
        <f>'5 H Y H.A. Y GGII'!B20</f>
        <v>CAMET</v>
      </c>
      <c r="C62" s="41" t="s">
        <v>10</v>
      </c>
      <c r="D62" s="42">
        <f>'5 H Y H.A. Y GGII'!C20</f>
        <v>35</v>
      </c>
      <c r="E62" s="65"/>
      <c r="H62" s="38"/>
    </row>
    <row r="63" spans="1:8" ht="19.5">
      <c r="A63" s="40" t="str">
        <f>'5 H Y H.A. Y GGII'!A21</f>
        <v>CAPDEVILLE LARA</v>
      </c>
      <c r="B63" s="55" t="str">
        <f>'5 H Y H.A. Y GGII'!B21</f>
        <v>GCD</v>
      </c>
      <c r="C63" s="41" t="s">
        <v>10</v>
      </c>
      <c r="D63" s="42">
        <f>'5 H Y H.A. Y GGII'!C21</f>
        <v>35</v>
      </c>
      <c r="E63" s="65"/>
      <c r="H63" s="38"/>
    </row>
    <row r="64" spans="1:8" ht="19.5">
      <c r="A64" s="40" t="str">
        <f>'5 H Y H.A. Y GGII'!A22</f>
        <v>VALDEZ DENOTO LUCIA</v>
      </c>
      <c r="B64" s="55" t="str">
        <f>'5 H Y H.A. Y GGII'!B22</f>
        <v>CAMET</v>
      </c>
      <c r="C64" s="41" t="s">
        <v>10</v>
      </c>
      <c r="D64" s="42">
        <f>'5 H Y H.A. Y GGII'!C22</f>
        <v>37</v>
      </c>
      <c r="E64" s="65"/>
      <c r="H64" s="38"/>
    </row>
    <row r="65" spans="1:8" ht="19.5">
      <c r="A65" s="40" t="str">
        <f>'5 H Y H.A. Y GGII'!A23</f>
        <v>MORELLO BAUTISTA</v>
      </c>
      <c r="B65" s="55" t="str">
        <f>'5 H Y H.A. Y GGII'!B23</f>
        <v>GCD</v>
      </c>
      <c r="C65" s="41" t="s">
        <v>10</v>
      </c>
      <c r="D65" s="42">
        <f>'5 H Y H.A. Y GGII'!C23</f>
        <v>37</v>
      </c>
      <c r="E65" s="65"/>
      <c r="H65" s="38"/>
    </row>
    <row r="66" spans="1:8" ht="19.5">
      <c r="A66" s="40" t="str">
        <f>'5 H Y H.A. Y GGII'!A24</f>
        <v>PORCEL RENZO</v>
      </c>
      <c r="B66" s="55" t="str">
        <f>'5 H Y H.A. Y GGII'!B24</f>
        <v>SPGC</v>
      </c>
      <c r="C66" s="41" t="s">
        <v>10</v>
      </c>
      <c r="D66" s="42">
        <f>'5 H Y H.A. Y GGII'!C24</f>
        <v>37</v>
      </c>
      <c r="E66" s="65"/>
      <c r="H66" s="38"/>
    </row>
    <row r="67" spans="1:8" ht="19.5">
      <c r="A67" s="40" t="str">
        <f>'5 H Y H.A. Y GGII'!A25</f>
        <v>ESPINAL SALVADOR</v>
      </c>
      <c r="B67" s="55" t="str">
        <f>'5 H Y H.A. Y GGII'!B25</f>
        <v>CMDP</v>
      </c>
      <c r="C67" s="41" t="s">
        <v>10</v>
      </c>
      <c r="D67" s="42">
        <f>'5 H Y H.A. Y GGII'!C25</f>
        <v>38</v>
      </c>
      <c r="E67" s="65"/>
      <c r="H67" s="38"/>
    </row>
    <row r="68" spans="1:8" ht="19.5">
      <c r="A68" s="40" t="str">
        <f>'5 H Y H.A. Y GGII'!A26</f>
        <v>VALDEZ DENOTO GONZALO</v>
      </c>
      <c r="B68" s="55" t="str">
        <f>'5 H Y H.A. Y GGII'!B26</f>
        <v>CAMET</v>
      </c>
      <c r="C68" s="41" t="s">
        <v>10</v>
      </c>
      <c r="D68" s="42">
        <f>'5 H Y H.A. Y GGII'!C26</f>
        <v>38</v>
      </c>
      <c r="E68" s="65"/>
      <c r="H68" s="38"/>
    </row>
    <row r="69" spans="1:8" ht="19.5">
      <c r="A69" s="40" t="str">
        <f>'5 H Y H.A. Y GGII'!A27</f>
        <v>TRIGO SIMONA</v>
      </c>
      <c r="B69" s="55" t="str">
        <f>'5 H Y H.A. Y GGII'!B27</f>
        <v>GCD</v>
      </c>
      <c r="C69" s="41" t="s">
        <v>10</v>
      </c>
      <c r="D69" s="42">
        <f>'5 H Y H.A. Y GGII'!C27</f>
        <v>38</v>
      </c>
      <c r="E69" s="65"/>
      <c r="H69" s="38"/>
    </row>
    <row r="70" spans="1:8" ht="19.5">
      <c r="A70" s="40" t="str">
        <f>'5 H Y H.A. Y GGII'!A28</f>
        <v>CHOCO JOAQUINA</v>
      </c>
      <c r="B70" s="55" t="str">
        <f>'5 H Y H.A. Y GGII'!B28</f>
        <v>CMDP</v>
      </c>
      <c r="C70" s="41" t="s">
        <v>10</v>
      </c>
      <c r="D70" s="42">
        <f>'5 H Y H.A. Y GGII'!C28</f>
        <v>45</v>
      </c>
      <c r="E70" s="65"/>
      <c r="H70" s="38"/>
    </row>
    <row r="71" spans="1:8" ht="19.5">
      <c r="A71" s="40" t="str">
        <f>'5 H Y H.A. Y GGII'!A29</f>
        <v>VIOLA MAYER LOLA</v>
      </c>
      <c r="B71" s="55" t="str">
        <f>'5 H Y H.A. Y GGII'!B29</f>
        <v>SPGC</v>
      </c>
      <c r="C71" s="41" t="s">
        <v>10</v>
      </c>
      <c r="D71" s="42">
        <f>'5 H Y H.A. Y GGII'!C29</f>
        <v>48</v>
      </c>
      <c r="E71" s="65"/>
      <c r="H71" s="38"/>
    </row>
    <row r="72" spans="1:8" ht="19.5" thickBot="1">
      <c r="B72" s="9"/>
      <c r="C72" s="9"/>
      <c r="D72" s="9"/>
      <c r="E72" s="9"/>
      <c r="H72" s="38"/>
    </row>
    <row r="73" spans="1:8" ht="20.25" thickBot="1">
      <c r="A73" s="275" t="str">
        <f>'5 H Y H.A. Y GGII'!A31</f>
        <v>GOLFISTAS INTEGRADOS</v>
      </c>
      <c r="B73" s="276">
        <f>'5 H Y H.A. Y GGII'!B31</f>
        <v>0</v>
      </c>
      <c r="C73" s="276" t="s">
        <v>10</v>
      </c>
      <c r="D73" s="277">
        <f>'5 H Y H.A. Y GGII'!C31</f>
        <v>0</v>
      </c>
      <c r="E73" s="65"/>
      <c r="H73" s="38"/>
    </row>
    <row r="74" spans="1:8" ht="20.25" thickBot="1">
      <c r="A74" s="4" t="str">
        <f>'5 H Y H.A. Y GGII'!A32</f>
        <v>JUGADOR</v>
      </c>
      <c r="B74" s="4" t="str">
        <f>'5 H Y H.A. Y GGII'!B32</f>
        <v>CLUB</v>
      </c>
      <c r="C74" s="44" t="s">
        <v>10</v>
      </c>
      <c r="D74" s="4" t="str">
        <f>'5 H Y H.A. Y GGII'!C32</f>
        <v>TOTAL</v>
      </c>
      <c r="E74" s="65"/>
      <c r="H74" s="38"/>
    </row>
    <row r="75" spans="1:8" ht="19.5">
      <c r="A75" s="40" t="str">
        <f>'5 H Y H.A. Y GGII'!A33</f>
        <v>DANUNZIO MATIAS</v>
      </c>
      <c r="B75" s="55" t="str">
        <f>'5 H Y H.A. Y GGII'!B33</f>
        <v>NGC</v>
      </c>
      <c r="C75" s="41" t="s">
        <v>10</v>
      </c>
      <c r="D75" s="42">
        <f>'5 H Y H.A. Y GGII'!C33</f>
        <v>13</v>
      </c>
      <c r="E75" s="65"/>
      <c r="H75" s="38"/>
    </row>
    <row r="76" spans="1:8" ht="19.5">
      <c r="A76" s="40" t="str">
        <f>'5 H Y H.A. Y GGII'!A34</f>
        <v>BORKOWSKI ROMINA</v>
      </c>
      <c r="B76" s="55" t="str">
        <f>'5 H Y H.A. Y GGII'!B34</f>
        <v>NGC</v>
      </c>
      <c r="C76" s="41" t="s">
        <v>10</v>
      </c>
      <c r="D76" s="42">
        <f>'5 H Y H.A. Y GGII'!C34</f>
        <v>20</v>
      </c>
      <c r="E76" s="65"/>
      <c r="H76" s="38"/>
    </row>
    <row r="77" spans="1:8" ht="19.5">
      <c r="A77" s="40" t="str">
        <f>'5 H Y H.A. Y GGII'!A35</f>
        <v>KEEGAARD LISANDRO</v>
      </c>
      <c r="B77" s="55" t="str">
        <f>'5 H Y H.A. Y GGII'!B35</f>
        <v>NGC</v>
      </c>
      <c r="C77" s="41" t="s">
        <v>10</v>
      </c>
      <c r="D77" s="42">
        <f>'5 H Y H.A. Y GGII'!C35</f>
        <v>22</v>
      </c>
      <c r="E77" s="65"/>
      <c r="H77" s="38"/>
    </row>
    <row r="78" spans="1:8" ht="19.5">
      <c r="A78" s="40" t="str">
        <f>'5 H Y H.A. Y GGII'!A36</f>
        <v>RETTA PEDRO JOSE</v>
      </c>
      <c r="B78" s="55" t="str">
        <f>'5 H Y H.A. Y GGII'!B36</f>
        <v>NGC</v>
      </c>
      <c r="C78" s="41" t="s">
        <v>10</v>
      </c>
      <c r="D78" s="42">
        <f>'5 H Y H.A. Y GGII'!C36</f>
        <v>26</v>
      </c>
      <c r="E78" s="65"/>
      <c r="H78" s="38"/>
    </row>
  </sheetData>
  <mergeCells count="15">
    <mergeCell ref="A1:D1"/>
    <mergeCell ref="A2:D2"/>
    <mergeCell ref="A3:D3"/>
    <mergeCell ref="A4:D4"/>
    <mergeCell ref="A5:D5"/>
    <mergeCell ref="A6:D6"/>
    <mergeCell ref="A73:D73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5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74" t="str">
        <f>JUV!A1</f>
        <v>MAR DEL PLATA GOLF CLUB</v>
      </c>
      <c r="B1" s="274"/>
      <c r="C1" s="274"/>
      <c r="D1" s="274"/>
      <c r="E1" s="65"/>
      <c r="H1" s="38"/>
    </row>
    <row r="2" spans="1:8" ht="19.5">
      <c r="A2" s="274" t="str">
        <f>JUV!A2</f>
        <v>CANCHA VIEJA</v>
      </c>
      <c r="B2" s="274"/>
      <c r="C2" s="274"/>
      <c r="D2" s="274"/>
      <c r="E2" s="65"/>
      <c r="H2" s="38"/>
    </row>
    <row r="3" spans="1:8" ht="19.5">
      <c r="A3" s="274" t="str">
        <f>JUV!A3</f>
        <v>FEDERACION REGIONAL DE GOLF MAR Y SIERRAS</v>
      </c>
      <c r="B3" s="274"/>
      <c r="C3" s="274"/>
      <c r="D3" s="274"/>
      <c r="E3" s="65"/>
      <c r="H3" s="38"/>
    </row>
    <row r="4" spans="1:8" ht="19.5">
      <c r="A4" s="282" t="str">
        <f>'BONAERENSES 9H'!A4:F4</f>
        <v>REGION XIII</v>
      </c>
      <c r="B4" s="282"/>
      <c r="C4" s="282"/>
      <c r="D4" s="282"/>
      <c r="E4" s="65"/>
      <c r="H4" s="38"/>
    </row>
    <row r="5" spans="1:8" ht="19.5">
      <c r="A5" s="274" t="s">
        <v>14</v>
      </c>
      <c r="B5" s="274"/>
      <c r="C5" s="274"/>
      <c r="D5" s="274"/>
      <c r="E5" s="65"/>
      <c r="H5" s="38"/>
    </row>
    <row r="6" spans="1:8" ht="19.5">
      <c r="A6" s="274" t="str">
        <f>JUV!A6</f>
        <v>LUNES 18 DE JULIO DE 2022</v>
      </c>
      <c r="B6" s="274"/>
      <c r="C6" s="274"/>
      <c r="D6" s="274"/>
      <c r="E6" s="65"/>
      <c r="H6" s="38"/>
    </row>
    <row r="7" spans="1:8" ht="20.25" thickBot="1">
      <c r="A7" s="128"/>
      <c r="B7" s="128"/>
      <c r="C7" s="128"/>
      <c r="D7" s="128"/>
      <c r="E7" s="65"/>
      <c r="H7" s="38"/>
    </row>
    <row r="8" spans="1:8" ht="20.25" thickBot="1">
      <c r="A8" s="275" t="str">
        <f>'BONAERENSES 9H'!A8:F8</f>
        <v>ALBATROS MIXTA</v>
      </c>
      <c r="B8" s="276"/>
      <c r="C8" s="276"/>
      <c r="D8" s="276"/>
      <c r="E8" s="276"/>
      <c r="F8" s="277"/>
      <c r="H8" s="38"/>
    </row>
    <row r="9" spans="1:8" s="128" customFormat="1" ht="20.25" thickBot="1">
      <c r="A9" s="16" t="s">
        <v>0</v>
      </c>
      <c r="B9" s="130" t="s">
        <v>53</v>
      </c>
      <c r="C9" s="61" t="s">
        <v>21</v>
      </c>
      <c r="D9" s="62" t="s">
        <v>1</v>
      </c>
      <c r="E9" s="4" t="s">
        <v>4</v>
      </c>
      <c r="F9" s="4" t="s">
        <v>5</v>
      </c>
      <c r="H9" s="38"/>
    </row>
    <row r="10" spans="1:8" ht="20.25" thickBot="1">
      <c r="A10" s="40" t="str">
        <f>'BONAERENSES 9H'!A10</f>
        <v>JAUNARENA FACUNDO</v>
      </c>
      <c r="B10" s="193" t="str">
        <f>'BONAERENSES 9H'!B10</f>
        <v>LA COSTA</v>
      </c>
      <c r="C10" s="41">
        <f>'BONAERENSES 9H'!C10</f>
        <v>40021</v>
      </c>
      <c r="D10" s="55">
        <f>'BONAERENSES 9H'!D10</f>
        <v>11</v>
      </c>
      <c r="E10" s="67">
        <f>'BONAERENSES 9H'!E10</f>
        <v>57</v>
      </c>
      <c r="F10" s="66" t="s">
        <v>10</v>
      </c>
      <c r="G10" s="194" t="s">
        <v>26</v>
      </c>
      <c r="H10" s="38"/>
    </row>
    <row r="11" spans="1:8" ht="20.25" thickBot="1">
      <c r="A11" s="40" t="str">
        <f>'BONAERENSES 9H'!A11</f>
        <v>VILLASOL MARTIN (UN 10)</v>
      </c>
      <c r="B11" s="193" t="str">
        <f>'BONAERENSES 9H'!B11</f>
        <v>DOLORES</v>
      </c>
      <c r="C11" s="41">
        <f>'BONAERENSES 9H'!C11</f>
        <v>40169</v>
      </c>
      <c r="D11" s="55">
        <f>'BONAERENSES 9H'!D11</f>
        <v>18</v>
      </c>
      <c r="E11" s="67">
        <f>'BONAERENSES 9H'!E11</f>
        <v>61</v>
      </c>
      <c r="F11" s="66" t="s">
        <v>10</v>
      </c>
      <c r="G11" s="194" t="s">
        <v>27</v>
      </c>
      <c r="H11" s="38"/>
    </row>
    <row r="12" spans="1:8" ht="20.25" thickBot="1">
      <c r="A12" s="40" t="str">
        <f>'BONAERENSES 9H'!A12</f>
        <v>MENDES DIZ ELEONORA</v>
      </c>
      <c r="B12" s="193" t="str">
        <f>'BONAERENSES 9H'!B12</f>
        <v>DOLORES</v>
      </c>
      <c r="C12" s="41">
        <f>'BONAERENSES 9H'!C12</f>
        <v>40076</v>
      </c>
      <c r="D12" s="55">
        <f>'BONAERENSES 9H'!D12</f>
        <v>27</v>
      </c>
      <c r="E12" s="67">
        <f>'BONAERENSES 9H'!E12</f>
        <v>64</v>
      </c>
      <c r="F12" s="241" t="s">
        <v>10</v>
      </c>
      <c r="G12" s="194" t="s">
        <v>287</v>
      </c>
      <c r="H12" s="38"/>
    </row>
    <row r="13" spans="1:8" ht="19.5">
      <c r="A13" s="49"/>
      <c r="B13" s="50"/>
      <c r="C13" s="51"/>
      <c r="D13" s="50"/>
      <c r="E13" s="129"/>
      <c r="F13" s="129"/>
      <c r="G13" s="129"/>
      <c r="H13" s="38"/>
    </row>
    <row r="14" spans="1:8" ht="19.5">
      <c r="A14" s="283" t="str">
        <f>'BONAERENSES 9H'!A17:G17</f>
        <v>REGION XVI</v>
      </c>
      <c r="B14" s="283"/>
      <c r="C14" s="283"/>
      <c r="D14" s="283"/>
      <c r="E14" s="283"/>
      <c r="F14" s="283"/>
      <c r="G14" s="129"/>
      <c r="H14" s="38"/>
    </row>
    <row r="15" spans="1:8" ht="19.5" thickBot="1">
      <c r="C15" s="43"/>
      <c r="E15" s="65"/>
      <c r="H15" s="38"/>
    </row>
    <row r="16" spans="1:8" ht="20.25" thickBot="1">
      <c r="A16" s="275" t="str">
        <f>'BONAERENSES 9H'!A19:F19</f>
        <v>ALBATROS MIXTA</v>
      </c>
      <c r="B16" s="276"/>
      <c r="C16" s="276"/>
      <c r="D16" s="276"/>
      <c r="E16" s="276"/>
      <c r="F16" s="277"/>
      <c r="H16" s="38"/>
    </row>
    <row r="17" spans="1:8" s="128" customFormat="1" ht="20.25" thickBot="1">
      <c r="A17" s="16" t="s">
        <v>0</v>
      </c>
      <c r="B17" s="130" t="s">
        <v>9</v>
      </c>
      <c r="C17" s="61" t="s">
        <v>21</v>
      </c>
      <c r="D17" s="62" t="s">
        <v>1</v>
      </c>
      <c r="E17" s="4" t="s">
        <v>4</v>
      </c>
      <c r="F17" s="4" t="s">
        <v>5</v>
      </c>
      <c r="H17" s="38"/>
    </row>
    <row r="18" spans="1:8" ht="20.25" thickBot="1">
      <c r="A18" s="40" t="str">
        <f>'BONAERENSES 9H'!A21</f>
        <v>PORTIS SANTIAGO</v>
      </c>
      <c r="B18" s="195" t="str">
        <f>'BONAERENSES 9H'!B21</f>
        <v>G. PUEYRREDON</v>
      </c>
      <c r="C18" s="41">
        <f>'BONAERENSES 9H'!C21</f>
        <v>40175</v>
      </c>
      <c r="D18" s="55">
        <f>'BONAERENSES 9H'!D21</f>
        <v>8</v>
      </c>
      <c r="E18" s="67">
        <f>'BONAERENSES 9H'!E21</f>
        <v>43</v>
      </c>
      <c r="F18" s="66" t="s">
        <v>10</v>
      </c>
      <c r="G18" s="194" t="s">
        <v>26</v>
      </c>
      <c r="H18" s="38"/>
    </row>
    <row r="19" spans="1:8" ht="20.25" thickBot="1">
      <c r="A19" s="40" t="str">
        <f>'BONAERENSES 9H'!A22</f>
        <v>PORCEL ALFONSINA</v>
      </c>
      <c r="B19" s="195" t="str">
        <f>'BONAERENSES 9H'!B22</f>
        <v>G. PUEYRREDON</v>
      </c>
      <c r="C19" s="41">
        <f>'BONAERENSES 9H'!C22</f>
        <v>40326</v>
      </c>
      <c r="D19" s="55">
        <f>'BONAERENSES 9H'!D22</f>
        <v>22</v>
      </c>
      <c r="E19" s="67">
        <f>'BONAERENSES 9H'!E22</f>
        <v>59</v>
      </c>
      <c r="F19" s="66" t="s">
        <v>10</v>
      </c>
      <c r="G19" s="194" t="s">
        <v>27</v>
      </c>
      <c r="H19" s="38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200" bestFit="1" customWidth="1"/>
    <col min="2" max="2" width="16.7109375" style="188" bestFit="1" customWidth="1"/>
    <col min="3" max="3" width="9.85546875" style="27" bestFit="1" customWidth="1"/>
    <col min="4" max="6" width="4.85546875" style="9" bestFit="1" customWidth="1"/>
    <col min="7" max="7" width="10.28515625" style="9" bestFit="1" customWidth="1"/>
    <col min="8" max="8" width="4.85546875" style="30" bestFit="1" customWidth="1"/>
    <col min="9" max="9" width="12.28515625" style="202" customWidth="1"/>
    <col min="10" max="10" width="4.42578125" style="9" bestFit="1" customWidth="1"/>
    <col min="11" max="16384" width="11.42578125" style="9"/>
  </cols>
  <sheetData>
    <row r="1" spans="1:10">
      <c r="A1" s="274" t="str">
        <f>JUV!A1</f>
        <v>MAR DEL PLATA GOLF CLUB</v>
      </c>
      <c r="B1" s="274"/>
      <c r="C1" s="274"/>
      <c r="D1" s="274"/>
      <c r="E1" s="274"/>
      <c r="F1" s="274"/>
      <c r="G1" s="274"/>
      <c r="H1" s="274"/>
      <c r="I1" s="201"/>
      <c r="J1" s="38"/>
    </row>
    <row r="2" spans="1:10">
      <c r="A2" s="281" t="str">
        <f>JUV!A2</f>
        <v>CANCHA VIEJA</v>
      </c>
      <c r="B2" s="281"/>
      <c r="C2" s="281"/>
      <c r="D2" s="281"/>
      <c r="E2" s="281"/>
      <c r="F2" s="281"/>
      <c r="G2" s="281"/>
      <c r="H2" s="281"/>
      <c r="I2" s="201"/>
      <c r="J2" s="38"/>
    </row>
    <row r="3" spans="1:10">
      <c r="A3" s="274" t="s">
        <v>7</v>
      </c>
      <c r="B3" s="274"/>
      <c r="C3" s="274"/>
      <c r="D3" s="274"/>
      <c r="E3" s="274"/>
      <c r="F3" s="274"/>
      <c r="G3" s="274"/>
      <c r="H3" s="274"/>
      <c r="I3" s="201"/>
      <c r="J3" s="38"/>
    </row>
    <row r="4" spans="1:10" ht="37.5">
      <c r="A4" s="284" t="str">
        <f>'BONAERENSES 18H'!A4:H4</f>
        <v>REGION XIII</v>
      </c>
      <c r="B4" s="284"/>
      <c r="C4" s="284"/>
      <c r="D4" s="284"/>
      <c r="E4" s="284"/>
      <c r="F4" s="284"/>
      <c r="G4" s="284"/>
      <c r="H4" s="284"/>
      <c r="I4" s="201"/>
      <c r="J4" s="38"/>
    </row>
    <row r="5" spans="1:10">
      <c r="A5" s="274" t="str">
        <f>JUV!A5</f>
        <v>DOS VUELTAS DE 9 HOYOS MEDAL PLAY</v>
      </c>
      <c r="B5" s="274"/>
      <c r="C5" s="274"/>
      <c r="D5" s="274"/>
      <c r="E5" s="274"/>
      <c r="F5" s="274"/>
      <c r="G5" s="274"/>
      <c r="H5" s="274"/>
      <c r="I5" s="201"/>
      <c r="J5" s="38"/>
    </row>
    <row r="6" spans="1:10" ht="20.25" thickBot="1">
      <c r="A6" s="274" t="str">
        <f>JUV!A6</f>
        <v>LUNES 18 DE JULIO DE 2022</v>
      </c>
      <c r="B6" s="274"/>
      <c r="C6" s="274"/>
      <c r="D6" s="274"/>
      <c r="E6" s="274"/>
      <c r="F6" s="274"/>
      <c r="G6" s="274"/>
      <c r="H6" s="274"/>
      <c r="I6" s="201"/>
      <c r="J6" s="38"/>
    </row>
    <row r="7" spans="1:10" ht="20.25" hidden="1" thickBot="1">
      <c r="A7" s="275" t="e">
        <f>JUV!#REF!</f>
        <v>#REF!</v>
      </c>
      <c r="B7" s="276"/>
      <c r="C7" s="276"/>
      <c r="D7" s="276"/>
      <c r="E7" s="276"/>
      <c r="F7" s="276"/>
      <c r="G7" s="276"/>
      <c r="H7" s="277"/>
      <c r="I7" s="201"/>
      <c r="J7" s="38"/>
    </row>
    <row r="8" spans="1:10" ht="20.25" hidden="1" thickBot="1">
      <c r="A8" s="198" t="s">
        <v>6</v>
      </c>
      <c r="B8" s="197" t="s">
        <v>9</v>
      </c>
      <c r="C8" s="25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201"/>
      <c r="J8" s="38"/>
    </row>
    <row r="9" spans="1:10" ht="20.100000000000001" hidden="1" customHeight="1">
      <c r="A9" s="199" t="e">
        <f>JUV!#REF!</f>
        <v>#REF!</v>
      </c>
      <c r="B9" s="196" t="e">
        <f>JUV!#REF!</f>
        <v>#REF!</v>
      </c>
      <c r="C9" s="26" t="e">
        <f>JUV!#REF!</f>
        <v>#REF!</v>
      </c>
      <c r="D9" s="21" t="e">
        <f>JUV!#REF!</f>
        <v>#REF!</v>
      </c>
      <c r="E9" s="21" t="e">
        <f>JUV!#REF!</f>
        <v>#REF!</v>
      </c>
      <c r="F9" s="21" t="e">
        <f>JUV!#REF!</f>
        <v>#REF!</v>
      </c>
      <c r="G9" s="21" t="e">
        <f>JUV!#REF!</f>
        <v>#REF!</v>
      </c>
      <c r="H9" s="29" t="s">
        <v>10</v>
      </c>
      <c r="I9" s="194" t="s">
        <v>15</v>
      </c>
      <c r="J9" s="38"/>
    </row>
    <row r="10" spans="1:10" ht="20.100000000000001" hidden="1" customHeight="1">
      <c r="A10" s="199" t="e">
        <f>JUV!#REF!</f>
        <v>#REF!</v>
      </c>
      <c r="B10" s="196" t="e">
        <f>JUV!#REF!</f>
        <v>#REF!</v>
      </c>
      <c r="C10" s="26" t="e">
        <f>JUV!#REF!</f>
        <v>#REF!</v>
      </c>
      <c r="D10" s="21" t="e">
        <f>JUV!#REF!</f>
        <v>#REF!</v>
      </c>
      <c r="E10" s="21" t="e">
        <f>JUV!#REF!</f>
        <v>#REF!</v>
      </c>
      <c r="F10" s="21" t="e">
        <f>JUV!#REF!</f>
        <v>#REF!</v>
      </c>
      <c r="G10" s="21" t="e">
        <f>JUV!#REF!</f>
        <v>#REF!</v>
      </c>
      <c r="H10" s="29" t="s">
        <v>10</v>
      </c>
      <c r="I10" s="194" t="s">
        <v>16</v>
      </c>
      <c r="J10" s="38"/>
    </row>
    <row r="11" spans="1:10" ht="20.100000000000001" hidden="1" customHeight="1">
      <c r="A11" s="199"/>
      <c r="B11" s="196"/>
      <c r="C11" s="26"/>
      <c r="D11" s="21"/>
      <c r="E11" s="21"/>
      <c r="F11" s="21"/>
      <c r="G11" s="32">
        <f>SUM(E11:F11)</f>
        <v>0</v>
      </c>
      <c r="H11" s="29">
        <f>SUM(G11-D11)</f>
        <v>0</v>
      </c>
      <c r="I11" s="194" t="s">
        <v>17</v>
      </c>
      <c r="J11" s="38"/>
    </row>
    <row r="12" spans="1:10" ht="20.100000000000001" hidden="1" customHeight="1">
      <c r="A12" s="199"/>
      <c r="B12" s="196"/>
      <c r="C12" s="26"/>
      <c r="D12" s="21"/>
      <c r="E12" s="21"/>
      <c r="F12" s="21"/>
      <c r="G12" s="32">
        <f>SUM(E12:F12)</f>
        <v>0</v>
      </c>
      <c r="H12" s="29">
        <f>SUM(G12-D12)</f>
        <v>0</v>
      </c>
      <c r="I12" s="194" t="s">
        <v>18</v>
      </c>
      <c r="J12" s="38"/>
    </row>
    <row r="13" spans="1:10" ht="20.25" thickBot="1">
      <c r="A13" s="275" t="str">
        <f>'BONAERENSES 18H'!A8:H8</f>
        <v>SUB 15 FEMENINO</v>
      </c>
      <c r="B13" s="276"/>
      <c r="C13" s="276"/>
      <c r="D13" s="276"/>
      <c r="E13" s="276"/>
      <c r="F13" s="276"/>
      <c r="G13" s="276"/>
      <c r="H13" s="277"/>
      <c r="I13" s="69"/>
      <c r="J13" s="38"/>
    </row>
    <row r="14" spans="1:10" ht="20.25" thickBot="1">
      <c r="A14" s="198" t="s">
        <v>6</v>
      </c>
      <c r="B14" s="197" t="s">
        <v>53</v>
      </c>
      <c r="C14" s="25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201"/>
      <c r="J14" s="38"/>
    </row>
    <row r="15" spans="1:10" ht="20.100000000000001" customHeight="1" thickBot="1">
      <c r="A15" s="199" t="str">
        <f>'BONAERENSES 18H'!A10</f>
        <v>DE MARTINO BERNARDITA</v>
      </c>
      <c r="B15" s="196" t="str">
        <f>'BONAERENSES 18H'!B10</f>
        <v>DOLORES</v>
      </c>
      <c r="C15" s="26">
        <f>'BONAERENSES 18H'!C10</f>
        <v>39749</v>
      </c>
      <c r="D15" s="21">
        <f>'BONAERENSES 18H'!D10</f>
        <v>27</v>
      </c>
      <c r="E15" s="21">
        <f>'BONAERENSES 18H'!E10</f>
        <v>54</v>
      </c>
      <c r="F15" s="21">
        <f>'BONAERENSES 18H'!F10</f>
        <v>57</v>
      </c>
      <c r="G15" s="21">
        <f>'BONAERENSES 18H'!G10</f>
        <v>111</v>
      </c>
      <c r="H15" s="29" t="s">
        <v>10</v>
      </c>
      <c r="I15" s="194" t="s">
        <v>26</v>
      </c>
      <c r="J15" s="38" t="s">
        <v>310</v>
      </c>
    </row>
    <row r="16" spans="1:10" ht="20.25" thickBot="1"/>
    <row r="17" spans="1:10" ht="20.25" thickBot="1">
      <c r="A17" s="275" t="str">
        <f>'BONAERENSES 18H'!A12:H12</f>
        <v>SUB 15 CABALLEROS</v>
      </c>
      <c r="B17" s="276"/>
      <c r="C17" s="276"/>
      <c r="D17" s="276"/>
      <c r="E17" s="276"/>
      <c r="F17" s="276"/>
      <c r="G17" s="276"/>
      <c r="H17" s="277"/>
      <c r="I17" s="69"/>
    </row>
    <row r="18" spans="1:10" ht="20.25" thickBot="1">
      <c r="A18" s="198" t="s">
        <v>0</v>
      </c>
      <c r="B18" s="197" t="s">
        <v>53</v>
      </c>
      <c r="C18" s="25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201"/>
    </row>
    <row r="19" spans="1:10" ht="20.25" thickBot="1">
      <c r="A19" s="199" t="s">
        <v>66</v>
      </c>
      <c r="B19" s="196" t="s">
        <v>51</v>
      </c>
      <c r="C19" s="26">
        <v>39213</v>
      </c>
      <c r="D19" s="21">
        <v>11</v>
      </c>
      <c r="E19" s="21">
        <v>40</v>
      </c>
      <c r="F19" s="21">
        <v>37</v>
      </c>
      <c r="G19" s="21">
        <f t="shared" ref="G19:G24" si="0">SUM(E19:F19)</f>
        <v>77</v>
      </c>
      <c r="H19" s="29" t="s">
        <v>10</v>
      </c>
      <c r="I19" s="194" t="s">
        <v>26</v>
      </c>
      <c r="J19" s="9" t="s">
        <v>310</v>
      </c>
    </row>
    <row r="20" spans="1:10" ht="20.25" thickBot="1">
      <c r="A20" s="199" t="s">
        <v>69</v>
      </c>
      <c r="B20" s="196" t="s">
        <v>52</v>
      </c>
      <c r="C20" s="26">
        <v>39643</v>
      </c>
      <c r="D20" s="21">
        <v>26</v>
      </c>
      <c r="E20" s="21">
        <v>47</v>
      </c>
      <c r="F20" s="21">
        <v>49</v>
      </c>
      <c r="G20" s="21">
        <f t="shared" si="0"/>
        <v>96</v>
      </c>
      <c r="H20" s="29" t="s">
        <v>10</v>
      </c>
      <c r="I20" s="194" t="s">
        <v>27</v>
      </c>
      <c r="J20" s="9" t="s">
        <v>310</v>
      </c>
    </row>
    <row r="21" spans="1:10" ht="20.25" thickBot="1">
      <c r="A21" s="199" t="s">
        <v>65</v>
      </c>
      <c r="B21" s="196" t="s">
        <v>51</v>
      </c>
      <c r="C21" s="26">
        <v>40532</v>
      </c>
      <c r="D21" s="21">
        <v>26</v>
      </c>
      <c r="E21" s="21">
        <v>50</v>
      </c>
      <c r="F21" s="21">
        <v>49</v>
      </c>
      <c r="G21" s="21">
        <f t="shared" si="0"/>
        <v>99</v>
      </c>
      <c r="H21" s="29" t="s">
        <v>10</v>
      </c>
      <c r="I21" s="194" t="s">
        <v>287</v>
      </c>
      <c r="J21" s="9" t="s">
        <v>310</v>
      </c>
    </row>
    <row r="22" spans="1:10" ht="20.25" thickBot="1">
      <c r="A22" s="199" t="s">
        <v>67</v>
      </c>
      <c r="B22" s="196" t="s">
        <v>51</v>
      </c>
      <c r="C22" s="26">
        <v>40366</v>
      </c>
      <c r="D22" s="21">
        <v>46</v>
      </c>
      <c r="E22" s="21">
        <v>61</v>
      </c>
      <c r="F22" s="21">
        <v>54</v>
      </c>
      <c r="G22" s="21">
        <f t="shared" si="0"/>
        <v>115</v>
      </c>
      <c r="H22" s="29">
        <f>SUM(G22-D22)</f>
        <v>69</v>
      </c>
      <c r="I22" s="194" t="s">
        <v>17</v>
      </c>
      <c r="J22" s="9" t="s">
        <v>310</v>
      </c>
    </row>
    <row r="23" spans="1:10" ht="20.25" thickBot="1">
      <c r="A23" s="199" t="s">
        <v>64</v>
      </c>
      <c r="B23" s="196" t="s">
        <v>51</v>
      </c>
      <c r="C23" s="26">
        <v>40465</v>
      </c>
      <c r="D23" s="21">
        <v>25</v>
      </c>
      <c r="E23" s="21">
        <v>53</v>
      </c>
      <c r="F23" s="21">
        <v>52</v>
      </c>
      <c r="G23" s="21">
        <f t="shared" si="0"/>
        <v>105</v>
      </c>
      <c r="H23" s="29">
        <f>SUM(G23-D23)</f>
        <v>80</v>
      </c>
      <c r="I23" s="194" t="s">
        <v>18</v>
      </c>
      <c r="J23" s="9" t="s">
        <v>310</v>
      </c>
    </row>
    <row r="24" spans="1:10" ht="20.25" thickBot="1">
      <c r="A24" s="199" t="s">
        <v>68</v>
      </c>
      <c r="B24" s="196" t="s">
        <v>52</v>
      </c>
      <c r="C24" s="26">
        <v>40469</v>
      </c>
      <c r="D24" s="21">
        <v>59</v>
      </c>
      <c r="E24" s="21">
        <v>74</v>
      </c>
      <c r="F24" s="21">
        <v>65</v>
      </c>
      <c r="G24" s="21">
        <f t="shared" si="0"/>
        <v>139</v>
      </c>
      <c r="H24" s="29">
        <f>SUM(G24-D24)</f>
        <v>80</v>
      </c>
      <c r="I24" s="194" t="s">
        <v>288</v>
      </c>
      <c r="J24" s="9" t="s">
        <v>310</v>
      </c>
    </row>
    <row r="26" spans="1:10" ht="37.5">
      <c r="A26" s="284" t="str">
        <f>'BONAERENSES 18H'!A46:H46</f>
        <v>REGION XVI</v>
      </c>
      <c r="B26" s="284"/>
      <c r="C26" s="284"/>
      <c r="D26" s="284"/>
      <c r="E26" s="284"/>
      <c r="F26" s="284"/>
      <c r="G26" s="284"/>
      <c r="H26" s="284"/>
    </row>
    <row r="27" spans="1:10" ht="20.25" thickBot="1"/>
    <row r="28" spans="1:10" ht="20.25" thickBot="1">
      <c r="A28" s="275" t="str">
        <f>'BONAERENSES 18H'!A50:H50</f>
        <v>SUB 15 FEMENINO</v>
      </c>
      <c r="B28" s="276"/>
      <c r="C28" s="276"/>
      <c r="D28" s="276"/>
      <c r="E28" s="276"/>
      <c r="F28" s="276"/>
      <c r="G28" s="276"/>
      <c r="H28" s="277"/>
      <c r="I28" s="69"/>
    </row>
    <row r="29" spans="1:10" ht="20.25" thickBot="1">
      <c r="A29" s="198" t="s">
        <v>6</v>
      </c>
      <c r="B29" s="197" t="s">
        <v>53</v>
      </c>
      <c r="C29" s="25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201"/>
    </row>
    <row r="30" spans="1:10" ht="20.25" thickBot="1">
      <c r="A30" s="199" t="s">
        <v>83</v>
      </c>
      <c r="B30" s="196" t="s">
        <v>309</v>
      </c>
      <c r="C30" s="26">
        <v>39932</v>
      </c>
      <c r="D30" s="21">
        <v>14</v>
      </c>
      <c r="E30" s="21">
        <v>44</v>
      </c>
      <c r="F30" s="21">
        <v>41</v>
      </c>
      <c r="G30" s="21">
        <f t="shared" ref="G30:G35" si="1">SUM(E30:F30)</f>
        <v>85</v>
      </c>
      <c r="H30" s="29" t="s">
        <v>10</v>
      </c>
      <c r="I30" s="194" t="s">
        <v>26</v>
      </c>
      <c r="J30" s="9" t="s">
        <v>310</v>
      </c>
    </row>
    <row r="31" spans="1:10" ht="20.25" thickBot="1">
      <c r="A31" s="199" t="s">
        <v>80</v>
      </c>
      <c r="B31" s="196" t="s">
        <v>309</v>
      </c>
      <c r="C31" s="26">
        <v>39591</v>
      </c>
      <c r="D31" s="21">
        <v>19</v>
      </c>
      <c r="E31" s="21">
        <v>46</v>
      </c>
      <c r="F31" s="21">
        <v>50</v>
      </c>
      <c r="G31" s="21">
        <f t="shared" si="1"/>
        <v>96</v>
      </c>
      <c r="H31" s="29" t="s">
        <v>10</v>
      </c>
      <c r="I31" s="194" t="s">
        <v>27</v>
      </c>
      <c r="J31" s="9" t="s">
        <v>310</v>
      </c>
    </row>
    <row r="32" spans="1:10" ht="20.25" thickBot="1">
      <c r="A32" s="199" t="s">
        <v>84</v>
      </c>
      <c r="B32" s="196" t="s">
        <v>309</v>
      </c>
      <c r="C32" s="26">
        <v>39869</v>
      </c>
      <c r="D32" s="21">
        <v>22</v>
      </c>
      <c r="E32" s="21">
        <v>53</v>
      </c>
      <c r="F32" s="21">
        <v>50</v>
      </c>
      <c r="G32" s="21">
        <f t="shared" si="1"/>
        <v>103</v>
      </c>
      <c r="H32" s="29" t="s">
        <v>10</v>
      </c>
      <c r="I32" s="194" t="s">
        <v>287</v>
      </c>
      <c r="J32" s="9" t="s">
        <v>310</v>
      </c>
    </row>
    <row r="33" spans="1:10" ht="20.25" thickBot="1">
      <c r="A33" s="199" t="s">
        <v>85</v>
      </c>
      <c r="B33" s="196" t="s">
        <v>309</v>
      </c>
      <c r="C33" s="26">
        <v>40056</v>
      </c>
      <c r="D33" s="21">
        <v>42</v>
      </c>
      <c r="E33" s="21">
        <v>53</v>
      </c>
      <c r="F33" s="21">
        <v>58</v>
      </c>
      <c r="G33" s="21">
        <f t="shared" si="1"/>
        <v>111</v>
      </c>
      <c r="H33" s="29">
        <f>SUM(G33-D33)</f>
        <v>69</v>
      </c>
      <c r="I33" s="194" t="s">
        <v>17</v>
      </c>
      <c r="J33" s="9" t="s">
        <v>310</v>
      </c>
    </row>
    <row r="34" spans="1:10" ht="20.25" thickBot="1">
      <c r="A34" s="199" t="s">
        <v>79</v>
      </c>
      <c r="B34" s="196" t="s">
        <v>309</v>
      </c>
      <c r="C34" s="26">
        <v>39425</v>
      </c>
      <c r="D34" s="21">
        <v>47</v>
      </c>
      <c r="E34" s="21">
        <v>63</v>
      </c>
      <c r="F34" s="21">
        <v>61</v>
      </c>
      <c r="G34" s="21">
        <f t="shared" si="1"/>
        <v>124</v>
      </c>
      <c r="H34" s="29">
        <f>SUM(G34-D34)</f>
        <v>77</v>
      </c>
      <c r="I34" s="194" t="s">
        <v>18</v>
      </c>
      <c r="J34" s="9" t="s">
        <v>310</v>
      </c>
    </row>
    <row r="35" spans="1:10" ht="20.25" thickBot="1">
      <c r="A35" s="199" t="s">
        <v>81</v>
      </c>
      <c r="B35" s="196" t="s">
        <v>309</v>
      </c>
      <c r="C35" s="26">
        <v>39177</v>
      </c>
      <c r="D35" s="21">
        <v>26</v>
      </c>
      <c r="E35" s="21">
        <v>55</v>
      </c>
      <c r="F35" s="21">
        <v>53</v>
      </c>
      <c r="G35" s="21">
        <f t="shared" si="1"/>
        <v>108</v>
      </c>
      <c r="H35" s="29">
        <f>SUM(G35-D35)</f>
        <v>82</v>
      </c>
      <c r="I35" s="194" t="s">
        <v>288</v>
      </c>
      <c r="J35" s="9" t="s">
        <v>310</v>
      </c>
    </row>
    <row r="36" spans="1:10" ht="20.25" thickBot="1"/>
    <row r="37" spans="1:10" ht="20.25" thickBot="1">
      <c r="A37" s="275" t="str">
        <f>'BONAERENSES 18H'!A61:H61</f>
        <v>SUB 18 FEMENINO</v>
      </c>
      <c r="B37" s="276"/>
      <c r="C37" s="276"/>
      <c r="D37" s="276"/>
      <c r="E37" s="276"/>
      <c r="F37" s="276"/>
      <c r="G37" s="276"/>
      <c r="H37" s="277"/>
      <c r="I37" s="69"/>
    </row>
    <row r="38" spans="1:10" ht="20.25" thickBot="1">
      <c r="A38" s="198" t="s">
        <v>6</v>
      </c>
      <c r="B38" s="197" t="s">
        <v>53</v>
      </c>
      <c r="C38" s="25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201"/>
    </row>
    <row r="39" spans="1:10" ht="20.25" thickBot="1">
      <c r="A39" s="199" t="str">
        <f>'BONAERENSES 18H'!A63</f>
        <v>OLIVERI ANGELINA</v>
      </c>
      <c r="B39" s="196" t="str">
        <f>'BONAERENSES 18H'!B63</f>
        <v>G. PUEYRREDON</v>
      </c>
      <c r="C39" s="26">
        <f>'BONAERENSES 18H'!C63</f>
        <v>38822</v>
      </c>
      <c r="D39" s="21">
        <f>'BONAERENSES 18H'!D63</f>
        <v>10</v>
      </c>
      <c r="E39" s="21">
        <f>'BONAERENSES 18H'!E63</f>
        <v>39</v>
      </c>
      <c r="F39" s="21">
        <f>'BONAERENSES 18H'!F63</f>
        <v>38</v>
      </c>
      <c r="G39" s="21">
        <f>'BONAERENSES 18H'!G63</f>
        <v>77</v>
      </c>
      <c r="H39" s="29" t="s">
        <v>10</v>
      </c>
      <c r="I39" s="194" t="s">
        <v>26</v>
      </c>
    </row>
    <row r="40" spans="1:10" ht="20.25" thickBot="1">
      <c r="A40" s="199" t="str">
        <f>'BONAERENSES 18H'!A64</f>
        <v>RAMPOLDI SARA</v>
      </c>
      <c r="B40" s="196" t="str">
        <f>'BONAERENSES 18H'!B64</f>
        <v>G. PUEYRREDON</v>
      </c>
      <c r="C40" s="26">
        <f>'BONAERENSES 18H'!C64</f>
        <v>38986</v>
      </c>
      <c r="D40" s="21">
        <f>'BONAERENSES 18H'!D64</f>
        <v>5</v>
      </c>
      <c r="E40" s="21">
        <f>'BONAERENSES 18H'!E64</f>
        <v>36</v>
      </c>
      <c r="F40" s="21">
        <f>'BONAERENSES 18H'!F64</f>
        <v>41</v>
      </c>
      <c r="G40" s="21">
        <f>'BONAERENSES 18H'!G64</f>
        <v>77</v>
      </c>
      <c r="H40" s="29" t="s">
        <v>10</v>
      </c>
      <c r="I40" s="194" t="s">
        <v>27</v>
      </c>
    </row>
    <row r="41" spans="1:10" ht="20.25" thickBot="1">
      <c r="A41" s="199" t="str">
        <f>'BONAERENSES 18H'!A65</f>
        <v>SERRES SCHEFFER JOSEFINA</v>
      </c>
      <c r="B41" s="196" t="str">
        <f>'BONAERENSES 18H'!B65</f>
        <v>NECOCHEA</v>
      </c>
      <c r="C41" s="26">
        <f>'BONAERENSES 18H'!C65</f>
        <v>38411</v>
      </c>
      <c r="D41" s="21">
        <f>'BONAERENSES 18H'!D65</f>
        <v>6</v>
      </c>
      <c r="E41" s="21">
        <f>'BONAERENSES 18H'!E65</f>
        <v>41</v>
      </c>
      <c r="F41" s="21">
        <f>'BONAERENSES 18H'!F65</f>
        <v>42</v>
      </c>
      <c r="G41" s="21">
        <f>'BONAERENSES 18H'!G65</f>
        <v>83</v>
      </c>
      <c r="H41" s="29" t="s">
        <v>10</v>
      </c>
      <c r="I41" s="194" t="s">
        <v>287</v>
      </c>
    </row>
    <row r="42" spans="1:10" ht="20.25" thickBot="1">
      <c r="A42" s="199"/>
      <c r="B42" s="196"/>
      <c r="C42" s="26"/>
      <c r="D42" s="21"/>
      <c r="E42" s="21"/>
      <c r="F42" s="21"/>
      <c r="G42" s="21"/>
      <c r="H42" s="29"/>
      <c r="I42" s="194" t="s">
        <v>17</v>
      </c>
    </row>
    <row r="43" spans="1:10" ht="20.25" thickBot="1">
      <c r="A43" s="199"/>
      <c r="B43" s="196"/>
      <c r="C43" s="26"/>
      <c r="D43" s="21"/>
      <c r="E43" s="21"/>
      <c r="F43" s="21"/>
      <c r="G43" s="21"/>
      <c r="H43" s="29"/>
      <c r="I43" s="194" t="s">
        <v>18</v>
      </c>
    </row>
    <row r="44" spans="1:10" ht="20.25" thickBot="1">
      <c r="A44" s="199"/>
      <c r="B44" s="196"/>
      <c r="C44" s="26"/>
      <c r="D44" s="21"/>
      <c r="E44" s="21"/>
      <c r="F44" s="21"/>
      <c r="G44" s="21"/>
      <c r="H44" s="29"/>
      <c r="I44" s="194" t="s">
        <v>288</v>
      </c>
    </row>
    <row r="45" spans="1:10">
      <c r="A45" s="203"/>
      <c r="B45" s="207"/>
      <c r="C45" s="204"/>
      <c r="D45" s="50"/>
      <c r="E45" s="50"/>
      <c r="F45" s="50"/>
      <c r="G45" s="50"/>
      <c r="H45" s="205"/>
      <c r="I45" s="206"/>
    </row>
    <row r="46" spans="1:10">
      <c r="A46" s="203"/>
      <c r="B46" s="207"/>
      <c r="C46" s="204"/>
      <c r="D46" s="50"/>
      <c r="E46" s="50"/>
      <c r="F46" s="50"/>
      <c r="G46" s="50"/>
      <c r="H46" s="205"/>
      <c r="I46" s="206"/>
    </row>
    <row r="47" spans="1:10" ht="20.25" thickBot="1"/>
    <row r="48" spans="1:10" ht="20.25" thickBot="1">
      <c r="A48" s="275" t="str">
        <f>'BONAERENSES 18H'!A73:H73</f>
        <v>SUB 15 CABALLEROS</v>
      </c>
      <c r="B48" s="276"/>
      <c r="C48" s="276"/>
      <c r="D48" s="276"/>
      <c r="E48" s="276"/>
      <c r="F48" s="276"/>
      <c r="G48" s="276"/>
      <c r="H48" s="277"/>
      <c r="I48" s="69"/>
    </row>
    <row r="49" spans="1:10" ht="20.25" thickBot="1">
      <c r="A49" s="198" t="s">
        <v>0</v>
      </c>
      <c r="B49" s="197" t="s">
        <v>53</v>
      </c>
      <c r="C49" s="25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201"/>
    </row>
    <row r="50" spans="1:10" ht="20.25" thickBot="1">
      <c r="A50" s="199" t="s">
        <v>117</v>
      </c>
      <c r="B50" s="196" t="s">
        <v>72</v>
      </c>
      <c r="C50" s="26">
        <v>39105</v>
      </c>
      <c r="D50" s="21">
        <v>3</v>
      </c>
      <c r="E50" s="21">
        <v>41</v>
      </c>
      <c r="F50" s="21">
        <v>37</v>
      </c>
      <c r="G50" s="21">
        <f t="shared" ref="G50:G55" si="2">SUM(E50:F50)</f>
        <v>78</v>
      </c>
      <c r="H50" s="29" t="s">
        <v>10</v>
      </c>
      <c r="I50" s="194" t="s">
        <v>26</v>
      </c>
      <c r="J50" s="9" t="s">
        <v>310</v>
      </c>
    </row>
    <row r="51" spans="1:10" ht="20.25" thickBot="1">
      <c r="A51" s="199" t="s">
        <v>105</v>
      </c>
      <c r="B51" s="196" t="s">
        <v>309</v>
      </c>
      <c r="C51" s="26">
        <v>39205</v>
      </c>
      <c r="D51" s="21">
        <v>10</v>
      </c>
      <c r="E51" s="21">
        <v>38</v>
      </c>
      <c r="F51" s="21">
        <v>41</v>
      </c>
      <c r="G51" s="21">
        <f t="shared" si="2"/>
        <v>79</v>
      </c>
      <c r="H51" s="29" t="s">
        <v>10</v>
      </c>
      <c r="I51" s="194" t="s">
        <v>27</v>
      </c>
      <c r="J51" s="9" t="s">
        <v>310</v>
      </c>
    </row>
    <row r="52" spans="1:10" ht="20.25" thickBot="1">
      <c r="A52" s="199" t="s">
        <v>100</v>
      </c>
      <c r="B52" s="196" t="s">
        <v>45</v>
      </c>
      <c r="C52" s="26">
        <v>39467</v>
      </c>
      <c r="D52" s="21">
        <v>12</v>
      </c>
      <c r="E52" s="21">
        <v>38</v>
      </c>
      <c r="F52" s="21">
        <v>44</v>
      </c>
      <c r="G52" s="21">
        <f t="shared" si="2"/>
        <v>82</v>
      </c>
      <c r="H52" s="29" t="s">
        <v>10</v>
      </c>
      <c r="I52" s="194" t="s">
        <v>287</v>
      </c>
      <c r="J52" s="9" t="s">
        <v>310</v>
      </c>
    </row>
    <row r="53" spans="1:10" ht="20.25" thickBot="1">
      <c r="A53" s="199" t="s">
        <v>174</v>
      </c>
      <c r="B53" s="196" t="s">
        <v>152</v>
      </c>
      <c r="C53" s="26">
        <v>39770</v>
      </c>
      <c r="D53" s="21">
        <v>10</v>
      </c>
      <c r="E53" s="21">
        <v>40</v>
      </c>
      <c r="F53" s="21">
        <v>38</v>
      </c>
      <c r="G53" s="21">
        <f t="shared" si="2"/>
        <v>78</v>
      </c>
      <c r="H53" s="29">
        <f>SUM(G53-D53)</f>
        <v>68</v>
      </c>
      <c r="I53" s="194" t="s">
        <v>17</v>
      </c>
      <c r="J53" s="9" t="s">
        <v>310</v>
      </c>
    </row>
    <row r="54" spans="1:10" ht="20.25" thickBot="1">
      <c r="A54" s="199" t="s">
        <v>183</v>
      </c>
      <c r="B54" s="196" t="s">
        <v>152</v>
      </c>
      <c r="C54" s="26">
        <v>39785</v>
      </c>
      <c r="D54" s="21">
        <v>32</v>
      </c>
      <c r="E54" s="21">
        <v>50</v>
      </c>
      <c r="F54" s="21">
        <v>51</v>
      </c>
      <c r="G54" s="21">
        <f t="shared" si="2"/>
        <v>101</v>
      </c>
      <c r="H54" s="29">
        <f>SUM(G54-D54)</f>
        <v>69</v>
      </c>
      <c r="I54" s="194" t="s">
        <v>18</v>
      </c>
      <c r="J54" s="9" t="s">
        <v>310</v>
      </c>
    </row>
    <row r="55" spans="1:10" ht="20.25" thickBot="1">
      <c r="A55" s="199" t="s">
        <v>106</v>
      </c>
      <c r="B55" s="196" t="s">
        <v>309</v>
      </c>
      <c r="C55" s="26">
        <v>39755</v>
      </c>
      <c r="D55" s="21">
        <v>18</v>
      </c>
      <c r="E55" s="21">
        <v>45</v>
      </c>
      <c r="F55" s="21">
        <v>43</v>
      </c>
      <c r="G55" s="21">
        <f t="shared" si="2"/>
        <v>88</v>
      </c>
      <c r="H55" s="29">
        <f>SUM(G55-D55)</f>
        <v>70</v>
      </c>
      <c r="I55" s="194" t="s">
        <v>288</v>
      </c>
      <c r="J55" s="9" t="s">
        <v>310</v>
      </c>
    </row>
    <row r="56" spans="1:10" ht="20.25" thickBot="1"/>
    <row r="57" spans="1:10" ht="20.25" thickBot="1">
      <c r="A57" s="275" t="str">
        <f>'BONAERENSES 18H'!A101:H101</f>
        <v>SUB 18 CABALLEROS</v>
      </c>
      <c r="B57" s="276"/>
      <c r="C57" s="276"/>
      <c r="D57" s="276"/>
      <c r="E57" s="276"/>
      <c r="F57" s="276"/>
      <c r="G57" s="276"/>
      <c r="H57" s="277"/>
      <c r="I57" s="69"/>
    </row>
    <row r="58" spans="1:10" ht="20.25" thickBot="1">
      <c r="A58" s="198" t="s">
        <v>0</v>
      </c>
      <c r="B58" s="197" t="s">
        <v>53</v>
      </c>
      <c r="C58" s="25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201"/>
    </row>
    <row r="59" spans="1:10" ht="20.25" thickBot="1">
      <c r="A59" s="199" t="str">
        <f>'BONAERENSES 18H'!A103</f>
        <v>DABOS BENJAMIN</v>
      </c>
      <c r="B59" s="196" t="str">
        <f>'BONAERENSES 18H'!B103</f>
        <v>TANDIL</v>
      </c>
      <c r="C59" s="26">
        <f>'BONAERENSES 18H'!C103</f>
        <v>38664</v>
      </c>
      <c r="D59" s="21">
        <f>'BONAERENSES 18H'!D103</f>
        <v>0</v>
      </c>
      <c r="E59" s="21">
        <f>'BONAERENSES 18H'!E103</f>
        <v>36</v>
      </c>
      <c r="F59" s="21">
        <f>'BONAERENSES 18H'!F103</f>
        <v>33</v>
      </c>
      <c r="G59" s="21">
        <f>'BONAERENSES 18H'!G103</f>
        <v>69</v>
      </c>
      <c r="H59" s="29" t="s">
        <v>10</v>
      </c>
      <c r="I59" s="194" t="s">
        <v>26</v>
      </c>
    </row>
    <row r="60" spans="1:10" ht="20.25" thickBot="1">
      <c r="A60" s="199" t="str">
        <f>'BONAERENSES 18H'!A104</f>
        <v>PEREZ SANTANDREA FERMIN</v>
      </c>
      <c r="B60" s="196" t="str">
        <f>'BONAERENSES 18H'!B104</f>
        <v>TANDIL</v>
      </c>
      <c r="C60" s="26">
        <f>'BONAERENSES 18H'!C104</f>
        <v>38715</v>
      </c>
      <c r="D60" s="21">
        <f>'BONAERENSES 18H'!D104</f>
        <v>2</v>
      </c>
      <c r="E60" s="21">
        <f>'BONAERENSES 18H'!E104</f>
        <v>36</v>
      </c>
      <c r="F60" s="21">
        <f>'BONAERENSES 18H'!F104</f>
        <v>35</v>
      </c>
      <c r="G60" s="21">
        <f>'BONAERENSES 18H'!G104</f>
        <v>71</v>
      </c>
      <c r="H60" s="29" t="s">
        <v>10</v>
      </c>
      <c r="I60" s="194" t="s">
        <v>27</v>
      </c>
    </row>
    <row r="61" spans="1:10" ht="20.25" thickBot="1">
      <c r="A61" s="199" t="str">
        <f>'BONAERENSES 18H'!A105</f>
        <v>REPETTO JUAN CRUZ</v>
      </c>
      <c r="B61" s="196" t="str">
        <f>'BONAERENSES 18H'!B105</f>
        <v>TANDIL</v>
      </c>
      <c r="C61" s="26">
        <f>'BONAERENSES 18H'!C105</f>
        <v>38888</v>
      </c>
      <c r="D61" s="21">
        <f>'BONAERENSES 18H'!D105</f>
        <v>0</v>
      </c>
      <c r="E61" s="21">
        <f>'BONAERENSES 18H'!E105</f>
        <v>35</v>
      </c>
      <c r="F61" s="21">
        <f>'BONAERENSES 18H'!F105</f>
        <v>36</v>
      </c>
      <c r="G61" s="21">
        <f>'BONAERENSES 18H'!G105</f>
        <v>71</v>
      </c>
      <c r="H61" s="29" t="s">
        <v>10</v>
      </c>
      <c r="I61" s="194" t="s">
        <v>287</v>
      </c>
    </row>
    <row r="62" spans="1:10" ht="20.25" thickBot="1">
      <c r="A62" s="199"/>
      <c r="B62" s="196"/>
      <c r="C62" s="26"/>
      <c r="D62" s="21"/>
      <c r="E62" s="21"/>
      <c r="F62" s="21"/>
      <c r="G62" s="21"/>
      <c r="H62" s="29"/>
      <c r="I62" s="194" t="s">
        <v>17</v>
      </c>
    </row>
    <row r="63" spans="1:10" ht="20.25" thickBot="1">
      <c r="A63" s="199"/>
      <c r="B63" s="196"/>
      <c r="C63" s="26"/>
      <c r="D63" s="21"/>
      <c r="E63" s="21"/>
      <c r="F63" s="21"/>
      <c r="G63" s="21"/>
      <c r="H63" s="29"/>
      <c r="I63" s="194" t="s">
        <v>18</v>
      </c>
    </row>
    <row r="64" spans="1:10" ht="20.25" thickBot="1">
      <c r="A64" s="199"/>
      <c r="B64" s="196"/>
      <c r="C64" s="26"/>
      <c r="D64" s="21"/>
      <c r="E64" s="21"/>
      <c r="F64" s="21"/>
      <c r="G64" s="21"/>
      <c r="H64" s="29"/>
      <c r="I64" s="194" t="s">
        <v>288</v>
      </c>
    </row>
  </sheetData>
  <mergeCells count="14">
    <mergeCell ref="A7:H7"/>
    <mergeCell ref="A13:H13"/>
    <mergeCell ref="A1:H1"/>
    <mergeCell ref="A2:H2"/>
    <mergeCell ref="A3:H3"/>
    <mergeCell ref="A4:H4"/>
    <mergeCell ref="A5:H5"/>
    <mergeCell ref="A6:H6"/>
    <mergeCell ref="A57:H57"/>
    <mergeCell ref="A17:H17"/>
    <mergeCell ref="A26:H26"/>
    <mergeCell ref="A28:H28"/>
    <mergeCell ref="A37:H37"/>
    <mergeCell ref="A48:H4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0"/>
  <sheetViews>
    <sheetView topLeftCell="A16" zoomScaleNormal="100" workbookViewId="0">
      <selection sqref="A1:H1"/>
    </sheetView>
  </sheetViews>
  <sheetFormatPr baseColWidth="10" defaultRowHeight="18"/>
  <cols>
    <col min="1" max="1" width="4.85546875" style="100" bestFit="1" customWidth="1"/>
    <col min="2" max="2" width="3.42578125" style="31" customWidth="1"/>
    <col min="3" max="3" width="23.7109375" style="192" customWidth="1"/>
    <col min="4" max="4" width="4.7109375" style="190" bestFit="1" customWidth="1"/>
    <col min="5" max="5" width="23.7109375" style="192" customWidth="1"/>
    <col min="6" max="6" width="4.7109375" style="190" bestFit="1" customWidth="1"/>
    <col min="7" max="7" width="23.7109375" style="192" customWidth="1"/>
    <col min="8" max="8" width="4.7109375" style="190" bestFit="1" customWidth="1"/>
    <col min="9" max="9" width="2.140625" style="31" bestFit="1" customWidth="1"/>
    <col min="10" max="10" width="4.140625" bestFit="1" customWidth="1"/>
    <col min="11" max="11" width="16.5703125" style="31" bestFit="1" customWidth="1"/>
    <col min="12" max="12" width="2.140625" style="31" bestFit="1" customWidth="1"/>
    <col min="13" max="13" width="2" style="31" bestFit="1" customWidth="1"/>
    <col min="14" max="16384" width="11.42578125" style="31"/>
  </cols>
  <sheetData>
    <row r="1" spans="1:11" s="69" customFormat="1" ht="16.5" thickBot="1">
      <c r="A1" s="300" t="s">
        <v>289</v>
      </c>
      <c r="B1" s="300"/>
      <c r="C1" s="300"/>
      <c r="D1" s="300"/>
      <c r="E1" s="300"/>
      <c r="F1" s="300"/>
      <c r="G1" s="300"/>
      <c r="H1" s="300"/>
    </row>
    <row r="2" spans="1:11" s="69" customFormat="1" ht="16.5" thickBot="1">
      <c r="A2" s="301" t="s">
        <v>7</v>
      </c>
      <c r="B2" s="302"/>
      <c r="C2" s="302"/>
      <c r="D2" s="302"/>
      <c r="E2" s="302"/>
      <c r="F2" s="302"/>
      <c r="G2" s="302"/>
      <c r="H2" s="303"/>
    </row>
    <row r="3" spans="1:11" s="141" customFormat="1" ht="15.75">
      <c r="A3" s="304" t="s">
        <v>48</v>
      </c>
      <c r="B3" s="304"/>
      <c r="C3" s="304"/>
      <c r="D3" s="304"/>
      <c r="E3" s="304"/>
      <c r="F3" s="304"/>
      <c r="G3" s="304"/>
      <c r="H3" s="304"/>
    </row>
    <row r="4" spans="1:11" s="69" customFormat="1" ht="15">
      <c r="A4" s="305" t="s">
        <v>290</v>
      </c>
      <c r="B4" s="305"/>
      <c r="C4" s="305"/>
      <c r="D4" s="305"/>
      <c r="E4" s="305"/>
      <c r="F4" s="305"/>
      <c r="G4" s="305"/>
      <c r="H4" s="305"/>
    </row>
    <row r="5" spans="1:11" s="141" customFormat="1" ht="16.5" thickBot="1">
      <c r="A5" s="306" t="s">
        <v>291</v>
      </c>
      <c r="B5" s="306"/>
      <c r="C5" s="306"/>
      <c r="D5" s="306"/>
      <c r="E5" s="306"/>
      <c r="F5" s="306"/>
      <c r="G5" s="306"/>
      <c r="H5" s="306"/>
    </row>
    <row r="6" spans="1:11" s="142" customFormat="1" ht="12" thickBot="1">
      <c r="A6" s="307" t="s">
        <v>292</v>
      </c>
      <c r="B6" s="308"/>
      <c r="C6" s="308"/>
      <c r="D6" s="308"/>
      <c r="E6" s="308"/>
      <c r="F6" s="308"/>
      <c r="G6" s="308"/>
      <c r="H6" s="309"/>
    </row>
    <row r="7" spans="1:11" s="144" customFormat="1" ht="12" thickBot="1">
      <c r="A7" s="285" t="s">
        <v>293</v>
      </c>
      <c r="B7" s="298"/>
      <c r="C7" s="298"/>
      <c r="D7" s="298"/>
      <c r="E7" s="298"/>
      <c r="F7" s="298"/>
      <c r="G7" s="298"/>
      <c r="H7" s="299"/>
      <c r="I7" s="143"/>
    </row>
    <row r="8" spans="1:11" s="144" customFormat="1" ht="11.25">
      <c r="A8" s="145">
        <v>0.33333333333333331</v>
      </c>
      <c r="B8" s="146"/>
      <c r="C8" s="147" t="s">
        <v>189</v>
      </c>
      <c r="D8" s="148">
        <v>54</v>
      </c>
      <c r="E8" s="149" t="s">
        <v>67</v>
      </c>
      <c r="F8" s="148">
        <v>42.3</v>
      </c>
      <c r="G8" s="147" t="s">
        <v>99</v>
      </c>
      <c r="H8" s="150">
        <v>28.4</v>
      </c>
      <c r="I8" s="151">
        <f t="shared" ref="I8:I71" si="0">COUNTA(C8,E8,G8)</f>
        <v>3</v>
      </c>
      <c r="K8" s="152"/>
    </row>
    <row r="9" spans="1:11" s="144" customFormat="1" ht="11.25">
      <c r="A9" s="153">
        <v>0.33958333333333335</v>
      </c>
      <c r="B9" s="154"/>
      <c r="C9" s="232" t="s">
        <v>108</v>
      </c>
      <c r="D9" s="156">
        <v>27.8</v>
      </c>
      <c r="E9" s="157" t="s">
        <v>65</v>
      </c>
      <c r="F9" s="156">
        <v>24.6</v>
      </c>
      <c r="G9" s="155" t="s">
        <v>64</v>
      </c>
      <c r="H9" s="158">
        <v>23</v>
      </c>
      <c r="I9" s="151">
        <v>2</v>
      </c>
      <c r="K9" s="152"/>
    </row>
    <row r="10" spans="1:11" s="144" customFormat="1" ht="11.25">
      <c r="A10" s="153">
        <v>0.34583333333333338</v>
      </c>
      <c r="B10" s="154"/>
      <c r="C10" s="157" t="s">
        <v>188</v>
      </c>
      <c r="D10" s="156">
        <v>21.6</v>
      </c>
      <c r="E10" s="155" t="s">
        <v>118</v>
      </c>
      <c r="F10" s="156">
        <v>15.6</v>
      </c>
      <c r="G10" s="155" t="s">
        <v>101</v>
      </c>
      <c r="H10" s="158">
        <v>15.2</v>
      </c>
      <c r="I10" s="151">
        <f t="shared" si="0"/>
        <v>3</v>
      </c>
      <c r="K10" s="152"/>
    </row>
    <row r="11" spans="1:11" s="144" customFormat="1" ht="12" thickBot="1">
      <c r="A11" s="153">
        <v>0.35208333333333303</v>
      </c>
      <c r="B11" s="159"/>
      <c r="C11" s="160" t="s">
        <v>187</v>
      </c>
      <c r="D11" s="161">
        <v>12.8</v>
      </c>
      <c r="E11" s="162" t="s">
        <v>186</v>
      </c>
      <c r="F11" s="161">
        <v>11.2</v>
      </c>
      <c r="G11" s="162" t="s">
        <v>185</v>
      </c>
      <c r="H11" s="163">
        <v>7.9</v>
      </c>
      <c r="I11" s="151">
        <f t="shared" si="0"/>
        <v>3</v>
      </c>
      <c r="K11" s="152"/>
    </row>
    <row r="12" spans="1:11" s="144" customFormat="1" ht="12" thickBot="1">
      <c r="A12" s="285" t="s">
        <v>294</v>
      </c>
      <c r="B12" s="298"/>
      <c r="C12" s="298"/>
      <c r="D12" s="298"/>
      <c r="E12" s="298"/>
      <c r="F12" s="298"/>
      <c r="G12" s="298"/>
      <c r="H12" s="299"/>
      <c r="I12" s="143">
        <f t="shared" si="0"/>
        <v>0</v>
      </c>
    </row>
    <row r="13" spans="1:11" s="144" customFormat="1" ht="11.25">
      <c r="A13" s="153">
        <v>0.35833333333333334</v>
      </c>
      <c r="B13" s="154"/>
      <c r="C13" s="157" t="s">
        <v>184</v>
      </c>
      <c r="D13" s="156">
        <v>35.799999999999997</v>
      </c>
      <c r="E13" s="155" t="s">
        <v>183</v>
      </c>
      <c r="F13" s="156">
        <v>29.7</v>
      </c>
      <c r="G13" s="155"/>
      <c r="H13" s="158"/>
      <c r="I13" s="151">
        <f t="shared" si="0"/>
        <v>2</v>
      </c>
      <c r="K13" s="152"/>
    </row>
    <row r="14" spans="1:11" s="144" customFormat="1" ht="11.25">
      <c r="A14" s="153">
        <v>0.36458333333333398</v>
      </c>
      <c r="B14" s="154"/>
      <c r="C14" s="157" t="s">
        <v>104</v>
      </c>
      <c r="D14" s="156">
        <v>29.6</v>
      </c>
      <c r="E14" s="155" t="s">
        <v>181</v>
      </c>
      <c r="F14" s="156">
        <v>29</v>
      </c>
      <c r="G14" s="155"/>
      <c r="H14" s="158"/>
      <c r="I14" s="151">
        <f t="shared" si="0"/>
        <v>2</v>
      </c>
      <c r="K14" s="152"/>
    </row>
    <row r="15" spans="1:11" s="144" customFormat="1" ht="11.25">
      <c r="A15" s="153">
        <v>0.37083333333333501</v>
      </c>
      <c r="B15" s="154"/>
      <c r="C15" s="157" t="s">
        <v>180</v>
      </c>
      <c r="D15" s="156">
        <v>28.1</v>
      </c>
      <c r="E15" s="155" t="s">
        <v>69</v>
      </c>
      <c r="F15" s="156">
        <v>24</v>
      </c>
      <c r="G15" s="155" t="s">
        <v>110</v>
      </c>
      <c r="H15" s="158">
        <v>23.3</v>
      </c>
      <c r="I15" s="151">
        <f t="shared" si="0"/>
        <v>3</v>
      </c>
      <c r="K15" s="152"/>
    </row>
    <row r="16" spans="1:11" s="144" customFormat="1" ht="11.25">
      <c r="A16" s="153">
        <v>0.37708333333333499</v>
      </c>
      <c r="B16" s="154"/>
      <c r="C16" s="157" t="s">
        <v>178</v>
      </c>
      <c r="D16" s="156">
        <v>21.5</v>
      </c>
      <c r="E16" s="155" t="s">
        <v>112</v>
      </c>
      <c r="F16" s="156">
        <v>19.7</v>
      </c>
      <c r="G16" s="155" t="s">
        <v>106</v>
      </c>
      <c r="H16" s="158">
        <v>16.899999999999999</v>
      </c>
      <c r="I16" s="151">
        <f t="shared" si="0"/>
        <v>3</v>
      </c>
      <c r="K16" s="152"/>
    </row>
    <row r="17" spans="1:11" s="144" customFormat="1" ht="11.25">
      <c r="A17" s="153">
        <v>0.38333333333333602</v>
      </c>
      <c r="B17" s="154"/>
      <c r="C17" s="234" t="s">
        <v>116</v>
      </c>
      <c r="D17" s="156">
        <v>16.600000000000001</v>
      </c>
      <c r="E17" s="155" t="s">
        <v>98</v>
      </c>
      <c r="F17" s="156">
        <v>13.2</v>
      </c>
      <c r="G17" s="155" t="s">
        <v>177</v>
      </c>
      <c r="H17" s="158">
        <v>12</v>
      </c>
      <c r="I17" s="151">
        <v>2</v>
      </c>
      <c r="K17" s="152"/>
    </row>
    <row r="18" spans="1:11" s="144" customFormat="1" ht="11.25">
      <c r="A18" s="153">
        <v>0.389583333333337</v>
      </c>
      <c r="B18" s="154"/>
      <c r="C18" s="157" t="s">
        <v>176</v>
      </c>
      <c r="D18" s="156">
        <v>11.8</v>
      </c>
      <c r="E18" s="155" t="s">
        <v>100</v>
      </c>
      <c r="F18" s="156">
        <v>11.6</v>
      </c>
      <c r="G18" s="155" t="s">
        <v>175</v>
      </c>
      <c r="H18" s="158">
        <v>10.7</v>
      </c>
      <c r="I18" s="151">
        <f t="shared" si="0"/>
        <v>3</v>
      </c>
      <c r="K18" s="152"/>
    </row>
    <row r="19" spans="1:11" s="144" customFormat="1" ht="12" thickBot="1">
      <c r="A19" s="153">
        <v>0.39583333333333698</v>
      </c>
      <c r="B19" s="154"/>
      <c r="C19" s="157" t="s">
        <v>174</v>
      </c>
      <c r="D19" s="156">
        <v>10.1</v>
      </c>
      <c r="E19" s="155" t="s">
        <v>105</v>
      </c>
      <c r="F19" s="156">
        <v>9.3000000000000007</v>
      </c>
      <c r="G19" s="155" t="s">
        <v>117</v>
      </c>
      <c r="H19" s="158">
        <v>3.1</v>
      </c>
      <c r="I19" s="151">
        <f t="shared" si="0"/>
        <v>3</v>
      </c>
      <c r="K19" s="152"/>
    </row>
    <row r="20" spans="1:11" s="144" customFormat="1" ht="12" thickBot="1">
      <c r="A20" s="285" t="s">
        <v>295</v>
      </c>
      <c r="B20" s="298"/>
      <c r="C20" s="298"/>
      <c r="D20" s="298"/>
      <c r="E20" s="298"/>
      <c r="F20" s="298"/>
      <c r="G20" s="298"/>
      <c r="H20" s="299"/>
      <c r="I20" s="143">
        <f t="shared" si="0"/>
        <v>0</v>
      </c>
      <c r="K20" s="152"/>
    </row>
    <row r="21" spans="1:11" s="144" customFormat="1" ht="11.25">
      <c r="A21" s="153">
        <v>0.41458333333333403</v>
      </c>
      <c r="B21" s="154"/>
      <c r="C21" s="157" t="s">
        <v>173</v>
      </c>
      <c r="D21" s="156">
        <v>44.7</v>
      </c>
      <c r="E21" s="155" t="s">
        <v>172</v>
      </c>
      <c r="F21" s="156">
        <v>38.1</v>
      </c>
      <c r="G21" s="155" t="s">
        <v>171</v>
      </c>
      <c r="H21" s="158">
        <v>15.9</v>
      </c>
      <c r="I21" s="151">
        <f t="shared" si="0"/>
        <v>3</v>
      </c>
      <c r="K21" s="152"/>
    </row>
    <row r="22" spans="1:11" s="144" customFormat="1" ht="11.25">
      <c r="A22" s="153">
        <v>0.420833333333334</v>
      </c>
      <c r="B22" s="154"/>
      <c r="C22" s="157" t="s">
        <v>170</v>
      </c>
      <c r="D22" s="156">
        <v>12.9</v>
      </c>
      <c r="E22" s="155" t="s">
        <v>124</v>
      </c>
      <c r="F22" s="156">
        <v>12.4</v>
      </c>
      <c r="G22" s="155" t="s">
        <v>130</v>
      </c>
      <c r="H22" s="158">
        <v>11.4</v>
      </c>
      <c r="I22" s="151">
        <f t="shared" si="0"/>
        <v>3</v>
      </c>
      <c r="K22" s="152"/>
    </row>
    <row r="23" spans="1:11" s="144" customFormat="1" ht="11.25">
      <c r="A23" s="153">
        <v>0.42708333333333398</v>
      </c>
      <c r="B23" s="154"/>
      <c r="C23" s="157" t="s">
        <v>134</v>
      </c>
      <c r="D23" s="156">
        <v>10.9</v>
      </c>
      <c r="E23" s="155" t="s">
        <v>168</v>
      </c>
      <c r="F23" s="156">
        <v>8.6999999999999993</v>
      </c>
      <c r="G23" s="155" t="s">
        <v>126</v>
      </c>
      <c r="H23" s="158">
        <v>7.7</v>
      </c>
      <c r="I23" s="151">
        <f t="shared" si="0"/>
        <v>3</v>
      </c>
      <c r="K23" s="152"/>
    </row>
    <row r="24" spans="1:11" s="144" customFormat="1" ht="11.25">
      <c r="A24" s="153">
        <v>0.43333333333333401</v>
      </c>
      <c r="B24" s="154"/>
      <c r="C24" s="157" t="s">
        <v>129</v>
      </c>
      <c r="D24" s="156">
        <v>7.4</v>
      </c>
      <c r="E24" s="155" t="s">
        <v>136</v>
      </c>
      <c r="F24" s="156">
        <v>6.4</v>
      </c>
      <c r="G24" s="155" t="s">
        <v>139</v>
      </c>
      <c r="H24" s="158">
        <v>6.1</v>
      </c>
      <c r="I24" s="151">
        <f t="shared" si="0"/>
        <v>3</v>
      </c>
      <c r="K24" s="152"/>
    </row>
    <row r="25" spans="1:11" s="144" customFormat="1" ht="11.25">
      <c r="A25" s="153">
        <v>0.43958333333333399</v>
      </c>
      <c r="B25" s="154"/>
      <c r="C25" s="157" t="s">
        <v>123</v>
      </c>
      <c r="D25" s="156">
        <v>4.7</v>
      </c>
      <c r="E25" s="155" t="s">
        <v>141</v>
      </c>
      <c r="F25" s="156">
        <v>2.7</v>
      </c>
      <c r="G25" s="155" t="s">
        <v>166</v>
      </c>
      <c r="H25" s="158">
        <v>2.7</v>
      </c>
      <c r="I25" s="151">
        <f t="shared" si="0"/>
        <v>3</v>
      </c>
      <c r="K25" s="152"/>
    </row>
    <row r="26" spans="1:11" s="144" customFormat="1" ht="11.25">
      <c r="A26" s="153">
        <v>0.44583333333333403</v>
      </c>
      <c r="B26" s="154"/>
      <c r="C26" s="157" t="s">
        <v>165</v>
      </c>
      <c r="D26" s="156">
        <v>2.6</v>
      </c>
      <c r="E26" s="155" t="s">
        <v>138</v>
      </c>
      <c r="F26" s="156">
        <v>2.2000000000000002</v>
      </c>
      <c r="G26" s="155" t="s">
        <v>164</v>
      </c>
      <c r="H26" s="158">
        <v>1.6</v>
      </c>
      <c r="I26" s="151">
        <f t="shared" si="0"/>
        <v>3</v>
      </c>
      <c r="K26" s="152"/>
    </row>
    <row r="27" spans="1:11" s="144" customFormat="1" ht="12" thickBot="1">
      <c r="A27" s="153">
        <v>0.452083333333334</v>
      </c>
      <c r="B27" s="154"/>
      <c r="C27" s="157" t="s">
        <v>140</v>
      </c>
      <c r="D27" s="156">
        <v>0.4</v>
      </c>
      <c r="E27" s="155" t="s">
        <v>133</v>
      </c>
      <c r="F27" s="156">
        <v>0.4</v>
      </c>
      <c r="G27" s="155" t="s">
        <v>125</v>
      </c>
      <c r="H27" s="158">
        <v>-0.7</v>
      </c>
      <c r="I27" s="151">
        <f t="shared" si="0"/>
        <v>3</v>
      </c>
      <c r="K27" s="152"/>
    </row>
    <row r="28" spans="1:11" s="144" customFormat="1" ht="12" thickBot="1">
      <c r="A28" s="285" t="s">
        <v>296</v>
      </c>
      <c r="B28" s="286"/>
      <c r="C28" s="286"/>
      <c r="D28" s="286"/>
      <c r="E28" s="286"/>
      <c r="F28" s="286"/>
      <c r="G28" s="286"/>
      <c r="H28" s="287"/>
      <c r="I28" s="143">
        <f t="shared" si="0"/>
        <v>0</v>
      </c>
      <c r="K28" s="152"/>
    </row>
    <row r="29" spans="1:11" s="144" customFormat="1" ht="11.25">
      <c r="A29" s="164">
        <v>0.45833333333333398</v>
      </c>
      <c r="B29" s="146"/>
      <c r="C29" s="147" t="s">
        <v>163</v>
      </c>
      <c r="D29" s="148">
        <v>11.6</v>
      </c>
      <c r="E29" s="149" t="s">
        <v>161</v>
      </c>
      <c r="F29" s="148">
        <v>19</v>
      </c>
      <c r="G29" s="165" t="s">
        <v>314</v>
      </c>
      <c r="H29" s="166"/>
      <c r="I29" s="151">
        <f t="shared" si="0"/>
        <v>3</v>
      </c>
    </row>
    <row r="30" spans="1:11" s="144" customFormat="1" ht="11.25">
      <c r="A30" s="164">
        <v>0.46458333333333401</v>
      </c>
      <c r="B30" s="154"/>
      <c r="C30" s="155" t="s">
        <v>160</v>
      </c>
      <c r="D30" s="156">
        <v>9.3000000000000007</v>
      </c>
      <c r="E30" s="157" t="s">
        <v>158</v>
      </c>
      <c r="F30" s="156">
        <v>8.5</v>
      </c>
      <c r="G30" s="155" t="s">
        <v>157</v>
      </c>
      <c r="H30" s="158">
        <v>7.4</v>
      </c>
      <c r="I30" s="151">
        <f t="shared" si="0"/>
        <v>3</v>
      </c>
    </row>
    <row r="31" spans="1:11" s="144" customFormat="1" ht="11.25">
      <c r="A31" s="164">
        <v>0.47083333333333399</v>
      </c>
      <c r="B31" s="154"/>
      <c r="C31" s="155" t="s">
        <v>156</v>
      </c>
      <c r="D31" s="156">
        <v>7.4</v>
      </c>
      <c r="E31" s="155" t="s">
        <v>297</v>
      </c>
      <c r="F31" s="156">
        <v>6.3</v>
      </c>
      <c r="G31" s="155" t="s">
        <v>153</v>
      </c>
      <c r="H31" s="158">
        <v>6</v>
      </c>
      <c r="I31" s="151">
        <f t="shared" si="0"/>
        <v>3</v>
      </c>
    </row>
    <row r="32" spans="1:11" s="144" customFormat="1" ht="11.25">
      <c r="A32" s="164">
        <v>0.47708333333333403</v>
      </c>
      <c r="B32" s="154"/>
      <c r="C32" s="157" t="s">
        <v>151</v>
      </c>
      <c r="D32" s="156">
        <v>4.2</v>
      </c>
      <c r="E32" s="155" t="s">
        <v>150</v>
      </c>
      <c r="F32" s="156">
        <v>1.1000000000000001</v>
      </c>
      <c r="G32" s="155" t="s">
        <v>149</v>
      </c>
      <c r="H32" s="158">
        <v>0.9</v>
      </c>
      <c r="I32" s="151">
        <f t="shared" si="0"/>
        <v>3</v>
      </c>
    </row>
    <row r="33" spans="1:10" s="144" customFormat="1" ht="12" thickBot="1">
      <c r="A33" s="164">
        <v>0.483333333333334</v>
      </c>
      <c r="B33" s="159"/>
      <c r="C33" s="160" t="s">
        <v>147</v>
      </c>
      <c r="D33" s="161">
        <v>0.6</v>
      </c>
      <c r="E33" s="162" t="s">
        <v>145</v>
      </c>
      <c r="F33" s="161">
        <v>0.6</v>
      </c>
      <c r="G33" s="162" t="s">
        <v>143</v>
      </c>
      <c r="H33" s="163">
        <v>-1.8</v>
      </c>
      <c r="I33" s="151">
        <f t="shared" si="0"/>
        <v>3</v>
      </c>
    </row>
    <row r="34" spans="1:10" s="144" customFormat="1" ht="12" thickBot="1">
      <c r="A34" s="285" t="s">
        <v>298</v>
      </c>
      <c r="B34" s="288"/>
      <c r="C34" s="288"/>
      <c r="D34" s="288"/>
      <c r="E34" s="288"/>
      <c r="F34" s="288"/>
      <c r="G34" s="288"/>
      <c r="H34" s="289"/>
      <c r="I34" s="143">
        <f t="shared" si="0"/>
        <v>0</v>
      </c>
    </row>
    <row r="35" spans="1:10" s="144" customFormat="1" ht="11.25">
      <c r="A35" s="153">
        <v>0.48958333333333398</v>
      </c>
      <c r="B35" s="154"/>
      <c r="C35" s="157" t="s">
        <v>197</v>
      </c>
      <c r="D35" s="156">
        <v>54</v>
      </c>
      <c r="E35" s="155" t="s">
        <v>196</v>
      </c>
      <c r="F35" s="156">
        <v>41.1</v>
      </c>
      <c r="G35" s="155" t="s">
        <v>195</v>
      </c>
      <c r="H35" s="158">
        <v>36.6</v>
      </c>
      <c r="I35" s="151">
        <f t="shared" si="0"/>
        <v>3</v>
      </c>
    </row>
    <row r="36" spans="1:10" s="144" customFormat="1" ht="11.25">
      <c r="A36" s="153">
        <v>0.49583333333333401</v>
      </c>
      <c r="B36" s="154"/>
      <c r="C36" s="157" t="s">
        <v>62</v>
      </c>
      <c r="D36" s="156">
        <v>23.6</v>
      </c>
      <c r="E36" s="155" t="s">
        <v>81</v>
      </c>
      <c r="F36" s="156">
        <v>22.4</v>
      </c>
      <c r="G36" s="155" t="s">
        <v>84</v>
      </c>
      <c r="H36" s="158">
        <v>19.399999999999999</v>
      </c>
      <c r="I36" s="151">
        <f t="shared" si="0"/>
        <v>3</v>
      </c>
    </row>
    <row r="37" spans="1:10" s="144" customFormat="1" ht="12" thickBot="1">
      <c r="A37" s="153">
        <v>0.50208333333333399</v>
      </c>
      <c r="B37" s="154"/>
      <c r="C37" s="157" t="s">
        <v>82</v>
      </c>
      <c r="D37" s="156">
        <v>16.899999999999999</v>
      </c>
      <c r="E37" s="155" t="s">
        <v>80</v>
      </c>
      <c r="F37" s="156">
        <v>16.600000000000001</v>
      </c>
      <c r="G37" s="155" t="s">
        <v>194</v>
      </c>
      <c r="H37" s="158">
        <v>12</v>
      </c>
      <c r="I37" s="151">
        <f t="shared" si="0"/>
        <v>3</v>
      </c>
    </row>
    <row r="38" spans="1:10" s="144" customFormat="1" ht="12" thickBot="1">
      <c r="A38" s="285" t="s">
        <v>299</v>
      </c>
      <c r="B38" s="298"/>
      <c r="C38" s="298"/>
      <c r="D38" s="298"/>
      <c r="E38" s="298"/>
      <c r="F38" s="298"/>
      <c r="G38" s="298"/>
      <c r="H38" s="299"/>
      <c r="I38" s="143">
        <f t="shared" si="0"/>
        <v>0</v>
      </c>
    </row>
    <row r="39" spans="1:10" s="144" customFormat="1" ht="11.25">
      <c r="A39" s="153">
        <v>0.50833333333333397</v>
      </c>
      <c r="B39" s="154"/>
      <c r="C39" s="157" t="s">
        <v>88</v>
      </c>
      <c r="D39" s="156">
        <v>8.9</v>
      </c>
      <c r="E39" s="155" t="s">
        <v>191</v>
      </c>
      <c r="F39" s="156">
        <v>8.6</v>
      </c>
      <c r="G39" s="155"/>
      <c r="H39" s="158"/>
      <c r="I39" s="151">
        <f t="shared" si="0"/>
        <v>2</v>
      </c>
    </row>
    <row r="40" spans="1:10" s="144" customFormat="1" ht="12" thickBot="1">
      <c r="A40" s="153">
        <v>0.51458333333333395</v>
      </c>
      <c r="B40" s="154"/>
      <c r="C40" s="157" t="s">
        <v>90</v>
      </c>
      <c r="D40" s="156">
        <v>5</v>
      </c>
      <c r="E40" s="155" t="s">
        <v>96</v>
      </c>
      <c r="F40" s="156">
        <v>4.9000000000000004</v>
      </c>
      <c r="G40" s="155" t="s">
        <v>193</v>
      </c>
      <c r="H40" s="158">
        <v>4.3</v>
      </c>
      <c r="I40" s="151">
        <f t="shared" si="0"/>
        <v>3</v>
      </c>
    </row>
    <row r="41" spans="1:10" s="144" customFormat="1" ht="12" thickBot="1">
      <c r="A41" s="167">
        <v>0.52083333333333404</v>
      </c>
      <c r="B41" s="159"/>
      <c r="C41" s="160" t="s">
        <v>192</v>
      </c>
      <c r="D41" s="161">
        <v>4.2</v>
      </c>
      <c r="E41" s="162" t="s">
        <v>91</v>
      </c>
      <c r="F41" s="161">
        <v>4.0999999999999996</v>
      </c>
      <c r="G41" s="162" t="s">
        <v>190</v>
      </c>
      <c r="H41" s="163">
        <v>3.4</v>
      </c>
      <c r="I41" s="151">
        <f t="shared" si="0"/>
        <v>3</v>
      </c>
      <c r="J41" s="168">
        <f>SUM(I8:I41)</f>
        <v>82</v>
      </c>
    </row>
    <row r="42" spans="1:10" s="144" customFormat="1" ht="12" thickBot="1"/>
    <row r="43" spans="1:10" s="144" customFormat="1" ht="12" thickBot="1">
      <c r="A43" s="290" t="s">
        <v>300</v>
      </c>
      <c r="B43" s="291"/>
      <c r="C43" s="291"/>
      <c r="D43" s="291"/>
      <c r="E43" s="291"/>
      <c r="F43" s="291"/>
      <c r="G43" s="291"/>
      <c r="H43" s="292"/>
      <c r="I43" s="143">
        <f t="shared" si="0"/>
        <v>0</v>
      </c>
    </row>
    <row r="44" spans="1:10" s="144" customFormat="1" ht="12" thickBot="1">
      <c r="A44" s="285" t="s">
        <v>301</v>
      </c>
      <c r="B44" s="286"/>
      <c r="C44" s="286"/>
      <c r="D44" s="286"/>
      <c r="E44" s="286"/>
      <c r="F44" s="286"/>
      <c r="G44" s="286"/>
      <c r="H44" s="287"/>
      <c r="I44" s="143">
        <f t="shared" si="0"/>
        <v>0</v>
      </c>
    </row>
    <row r="45" spans="1:10" s="144" customFormat="1" ht="11.25">
      <c r="A45" s="164">
        <v>0.53333333333333399</v>
      </c>
      <c r="B45" s="146"/>
      <c r="C45" s="147" t="s">
        <v>220</v>
      </c>
      <c r="D45" s="169" t="s">
        <v>10</v>
      </c>
      <c r="E45" s="149" t="s">
        <v>219</v>
      </c>
      <c r="F45" s="169" t="s">
        <v>10</v>
      </c>
      <c r="G45" s="147" t="s">
        <v>218</v>
      </c>
      <c r="H45" s="170" t="s">
        <v>10</v>
      </c>
      <c r="I45" s="151">
        <f>COUNTA(C45,E45,G45)</f>
        <v>3</v>
      </c>
    </row>
    <row r="46" spans="1:10" s="144" customFormat="1" ht="11.25">
      <c r="A46" s="164">
        <v>0.53958333333333397</v>
      </c>
      <c r="B46" s="154"/>
      <c r="C46" s="155" t="s">
        <v>217</v>
      </c>
      <c r="D46" s="171" t="s">
        <v>10</v>
      </c>
      <c r="E46" s="155" t="s">
        <v>216</v>
      </c>
      <c r="F46" s="171" t="s">
        <v>10</v>
      </c>
      <c r="G46" s="157" t="s">
        <v>215</v>
      </c>
      <c r="H46" s="158">
        <v>54</v>
      </c>
      <c r="I46" s="151">
        <f>COUNTA(C46,E46,G46)</f>
        <v>3</v>
      </c>
    </row>
    <row r="47" spans="1:10" s="144" customFormat="1" ht="11.25">
      <c r="A47" s="164">
        <v>0.54583333333333395</v>
      </c>
      <c r="B47" s="154"/>
      <c r="C47" s="155" t="s">
        <v>214</v>
      </c>
      <c r="D47" s="156">
        <v>54</v>
      </c>
      <c r="E47" s="157" t="s">
        <v>213</v>
      </c>
      <c r="F47" s="156">
        <v>38.5</v>
      </c>
      <c r="G47" s="155" t="s">
        <v>212</v>
      </c>
      <c r="H47" s="158">
        <v>54</v>
      </c>
      <c r="I47" s="151">
        <f t="shared" si="0"/>
        <v>3</v>
      </c>
    </row>
    <row r="48" spans="1:10" s="144" customFormat="1" ht="11.25">
      <c r="A48" s="164">
        <v>0.55208333333333404</v>
      </c>
      <c r="B48" s="154"/>
      <c r="C48" s="155" t="s">
        <v>211</v>
      </c>
      <c r="D48" s="156">
        <v>47.7</v>
      </c>
      <c r="E48" s="157" t="s">
        <v>210</v>
      </c>
      <c r="F48" s="156">
        <v>54</v>
      </c>
      <c r="G48" s="155" t="s">
        <v>209</v>
      </c>
      <c r="H48" s="172" t="s">
        <v>10</v>
      </c>
      <c r="I48" s="151">
        <f t="shared" si="0"/>
        <v>3</v>
      </c>
    </row>
    <row r="49" spans="1:9" s="144" customFormat="1" ht="11.25">
      <c r="A49" s="164">
        <v>0.55833333333333401</v>
      </c>
      <c r="B49" s="154"/>
      <c r="C49" s="157" t="s">
        <v>208</v>
      </c>
      <c r="D49" s="156">
        <v>35.1</v>
      </c>
      <c r="E49" s="155" t="s">
        <v>207</v>
      </c>
      <c r="F49" s="156">
        <v>35.9</v>
      </c>
      <c r="G49" s="155" t="s">
        <v>206</v>
      </c>
      <c r="H49" s="158">
        <v>30.2</v>
      </c>
      <c r="I49" s="151">
        <f t="shared" si="0"/>
        <v>3</v>
      </c>
    </row>
    <row r="50" spans="1:9" s="144" customFormat="1" ht="11.25">
      <c r="A50" s="164">
        <v>0.56458333333333399</v>
      </c>
      <c r="B50" s="154"/>
      <c r="C50" s="157" t="s">
        <v>205</v>
      </c>
      <c r="D50" s="156">
        <v>28</v>
      </c>
      <c r="E50" s="155" t="s">
        <v>204</v>
      </c>
      <c r="F50" s="156">
        <v>31.6</v>
      </c>
      <c r="G50" s="155" t="s">
        <v>203</v>
      </c>
      <c r="H50" s="158">
        <v>22</v>
      </c>
      <c r="I50" s="151">
        <f t="shared" si="0"/>
        <v>3</v>
      </c>
    </row>
    <row r="51" spans="1:9" s="144" customFormat="1" ht="11.25">
      <c r="A51" s="164">
        <v>0.57083333333333397</v>
      </c>
      <c r="B51" s="154"/>
      <c r="C51" s="173" t="s">
        <v>254</v>
      </c>
      <c r="D51" s="171" t="s">
        <v>10</v>
      </c>
      <c r="E51" s="173" t="s">
        <v>253</v>
      </c>
      <c r="F51" s="171" t="s">
        <v>10</v>
      </c>
      <c r="G51" s="155"/>
      <c r="H51" s="158"/>
      <c r="I51" s="151">
        <f t="shared" si="0"/>
        <v>2</v>
      </c>
    </row>
    <row r="52" spans="1:9" s="144" customFormat="1" ht="11.25">
      <c r="A52" s="164">
        <v>0.57708333333333395</v>
      </c>
      <c r="B52" s="154"/>
      <c r="C52" s="173" t="s">
        <v>252</v>
      </c>
      <c r="D52" s="156">
        <v>54</v>
      </c>
      <c r="E52" s="173" t="s">
        <v>251</v>
      </c>
      <c r="F52" s="156">
        <v>54</v>
      </c>
      <c r="G52" s="173" t="s">
        <v>250</v>
      </c>
      <c r="H52" s="158">
        <v>49.9</v>
      </c>
      <c r="I52" s="151">
        <f t="shared" si="0"/>
        <v>3</v>
      </c>
    </row>
    <row r="53" spans="1:9" s="144" customFormat="1" ht="12" thickBot="1">
      <c r="A53" s="164">
        <v>0.58333333333333404</v>
      </c>
      <c r="B53" s="159"/>
      <c r="C53" s="174" t="s">
        <v>249</v>
      </c>
      <c r="D53" s="161">
        <v>45.7</v>
      </c>
      <c r="E53" s="174" t="s">
        <v>302</v>
      </c>
      <c r="F53" s="161">
        <v>36.6</v>
      </c>
      <c r="G53" s="174" t="s">
        <v>247</v>
      </c>
      <c r="H53" s="163">
        <v>31.8</v>
      </c>
      <c r="I53" s="151">
        <f t="shared" si="0"/>
        <v>3</v>
      </c>
    </row>
    <row r="54" spans="1:9" s="144" customFormat="1" ht="12" thickBot="1">
      <c r="A54" s="285" t="s">
        <v>303</v>
      </c>
      <c r="B54" s="293"/>
      <c r="C54" s="293"/>
      <c r="D54" s="293"/>
      <c r="E54" s="293"/>
      <c r="F54" s="293"/>
      <c r="G54" s="293"/>
      <c r="H54" s="294"/>
      <c r="I54" s="143">
        <f t="shared" si="0"/>
        <v>0</v>
      </c>
    </row>
    <row r="55" spans="1:9" s="144" customFormat="1" ht="11.25">
      <c r="A55" s="164">
        <v>0.58958333333333401</v>
      </c>
      <c r="B55" s="146"/>
      <c r="C55" s="149" t="s">
        <v>223</v>
      </c>
      <c r="D55" s="148">
        <v>34.299999999999997</v>
      </c>
      <c r="E55" s="165" t="s">
        <v>222</v>
      </c>
      <c r="F55" s="175">
        <v>41.4</v>
      </c>
      <c r="G55" s="149" t="s">
        <v>221</v>
      </c>
      <c r="H55" s="150">
        <v>9.8000000000000007</v>
      </c>
      <c r="I55" s="151">
        <f t="shared" si="0"/>
        <v>3</v>
      </c>
    </row>
    <row r="56" spans="1:9" s="144" customFormat="1" ht="11.25">
      <c r="A56" s="164">
        <v>0.59583333333333399</v>
      </c>
      <c r="B56" s="154"/>
      <c r="C56" s="155" t="s">
        <v>227</v>
      </c>
      <c r="D56" s="171" t="s">
        <v>10</v>
      </c>
      <c r="E56" s="155" t="s">
        <v>226</v>
      </c>
      <c r="F56" s="156">
        <v>53.9</v>
      </c>
      <c r="G56" s="155" t="s">
        <v>224</v>
      </c>
      <c r="H56" s="172" t="s">
        <v>10</v>
      </c>
      <c r="I56" s="151">
        <f t="shared" si="0"/>
        <v>3</v>
      </c>
    </row>
    <row r="57" spans="1:9" s="144" customFormat="1" ht="11.25">
      <c r="A57" s="164">
        <v>0.60208333333333397</v>
      </c>
      <c r="B57" s="154"/>
      <c r="C57" s="157" t="s">
        <v>230</v>
      </c>
      <c r="D57" s="171" t="s">
        <v>10</v>
      </c>
      <c r="E57" s="155" t="s">
        <v>229</v>
      </c>
      <c r="F57" s="156">
        <v>40.5</v>
      </c>
      <c r="G57" s="157" t="s">
        <v>228</v>
      </c>
      <c r="H57" s="172" t="s">
        <v>10</v>
      </c>
      <c r="I57" s="151">
        <f t="shared" si="0"/>
        <v>3</v>
      </c>
    </row>
    <row r="58" spans="1:9" s="144" customFormat="1" ht="11.25">
      <c r="A58" s="164">
        <v>0.60833333333333395</v>
      </c>
      <c r="B58" s="154"/>
      <c r="C58" s="157" t="s">
        <v>234</v>
      </c>
      <c r="D58" s="171" t="s">
        <v>10</v>
      </c>
      <c r="E58" s="232" t="s">
        <v>233</v>
      </c>
      <c r="F58" s="171" t="s">
        <v>10</v>
      </c>
      <c r="G58" s="155" t="s">
        <v>231</v>
      </c>
      <c r="H58" s="172" t="s">
        <v>10</v>
      </c>
      <c r="I58" s="151">
        <v>2</v>
      </c>
    </row>
    <row r="59" spans="1:9" s="144" customFormat="1" ht="11.25">
      <c r="A59" s="164">
        <v>0.61458333333333404</v>
      </c>
      <c r="B59" s="154"/>
      <c r="C59" s="155" t="s">
        <v>237</v>
      </c>
      <c r="D59" s="171" t="s">
        <v>10</v>
      </c>
      <c r="E59" s="157" t="s">
        <v>236</v>
      </c>
      <c r="F59" s="171" t="s">
        <v>10</v>
      </c>
      <c r="G59" s="155" t="s">
        <v>235</v>
      </c>
      <c r="H59" s="172" t="s">
        <v>10</v>
      </c>
      <c r="I59" s="151">
        <f t="shared" si="0"/>
        <v>3</v>
      </c>
    </row>
    <row r="60" spans="1:9" s="144" customFormat="1" ht="11.25">
      <c r="A60" s="164">
        <v>0.62083333333333401</v>
      </c>
      <c r="B60" s="154"/>
      <c r="C60" s="155" t="s">
        <v>232</v>
      </c>
      <c r="D60" s="171" t="s">
        <v>10</v>
      </c>
      <c r="E60" s="157" t="s">
        <v>238</v>
      </c>
      <c r="F60" s="171" t="s">
        <v>10</v>
      </c>
      <c r="G60" s="155"/>
      <c r="H60" s="172"/>
      <c r="I60" s="151">
        <f t="shared" si="0"/>
        <v>2</v>
      </c>
    </row>
    <row r="61" spans="1:9" s="144" customFormat="1" ht="11.25">
      <c r="A61" s="164">
        <v>0.62708333333333399</v>
      </c>
      <c r="B61" s="154"/>
      <c r="C61" s="173" t="s">
        <v>260</v>
      </c>
      <c r="D61" s="171" t="s">
        <v>10</v>
      </c>
      <c r="E61" s="176" t="s">
        <v>259</v>
      </c>
      <c r="F61" s="156">
        <v>54</v>
      </c>
      <c r="G61" s="176" t="s">
        <v>258</v>
      </c>
      <c r="H61" s="172" t="s">
        <v>10</v>
      </c>
      <c r="I61" s="151">
        <f t="shared" si="0"/>
        <v>3</v>
      </c>
    </row>
    <row r="62" spans="1:9" s="144" customFormat="1" ht="12" thickBot="1">
      <c r="A62" s="164">
        <v>0.63333333333333397</v>
      </c>
      <c r="B62" s="159"/>
      <c r="C62" s="174" t="s">
        <v>257</v>
      </c>
      <c r="D62" s="161">
        <v>29.5</v>
      </c>
      <c r="E62" s="177" t="s">
        <v>256</v>
      </c>
      <c r="F62" s="178" t="s">
        <v>10</v>
      </c>
      <c r="G62" s="177" t="s">
        <v>255</v>
      </c>
      <c r="H62" s="163">
        <v>54</v>
      </c>
      <c r="I62" s="151">
        <f t="shared" si="0"/>
        <v>3</v>
      </c>
    </row>
    <row r="63" spans="1:9" s="144" customFormat="1" ht="12" thickBot="1">
      <c r="A63" s="285" t="s">
        <v>304</v>
      </c>
      <c r="B63" s="288"/>
      <c r="C63" s="288"/>
      <c r="D63" s="288"/>
      <c r="E63" s="288"/>
      <c r="F63" s="288"/>
      <c r="G63" s="288"/>
      <c r="H63" s="289"/>
      <c r="I63" s="143">
        <f t="shared" si="0"/>
        <v>0</v>
      </c>
    </row>
    <row r="64" spans="1:9" s="144" customFormat="1" ht="11.25">
      <c r="A64" s="179">
        <v>0.63958333333333495</v>
      </c>
      <c r="B64" s="146"/>
      <c r="C64" s="147" t="s">
        <v>261</v>
      </c>
      <c r="D64" s="169" t="s">
        <v>10</v>
      </c>
      <c r="E64" s="149" t="s">
        <v>264</v>
      </c>
      <c r="F64" s="169" t="s">
        <v>10</v>
      </c>
      <c r="G64" s="180" t="s">
        <v>268</v>
      </c>
      <c r="H64" s="170" t="s">
        <v>10</v>
      </c>
      <c r="I64" s="151">
        <f t="shared" si="0"/>
        <v>3</v>
      </c>
    </row>
    <row r="65" spans="1:12" s="144" customFormat="1" ht="11.25">
      <c r="A65" s="153">
        <v>0.64583333333333504</v>
      </c>
      <c r="B65" s="154"/>
      <c r="C65" s="157" t="s">
        <v>262</v>
      </c>
      <c r="D65" s="171" t="s">
        <v>10</v>
      </c>
      <c r="E65" s="176" t="s">
        <v>266</v>
      </c>
      <c r="F65" s="171" t="s">
        <v>10</v>
      </c>
      <c r="G65" s="155" t="s">
        <v>269</v>
      </c>
      <c r="H65" s="172" t="s">
        <v>10</v>
      </c>
      <c r="I65" s="151">
        <f t="shared" si="0"/>
        <v>3</v>
      </c>
    </row>
    <row r="66" spans="1:12" s="144" customFormat="1" ht="11.25">
      <c r="A66" s="153">
        <v>0.65208333333333501</v>
      </c>
      <c r="B66" s="154"/>
      <c r="C66" s="157" t="s">
        <v>263</v>
      </c>
      <c r="D66" s="171" t="s">
        <v>10</v>
      </c>
      <c r="E66" s="155" t="s">
        <v>267</v>
      </c>
      <c r="F66" s="171" t="s">
        <v>10</v>
      </c>
      <c r="G66" s="176" t="s">
        <v>270</v>
      </c>
      <c r="H66" s="172" t="s">
        <v>10</v>
      </c>
      <c r="I66" s="151">
        <f t="shared" si="0"/>
        <v>3</v>
      </c>
    </row>
    <row r="67" spans="1:12" s="144" customFormat="1" ht="11.25">
      <c r="A67" s="153">
        <v>0.65833333333333499</v>
      </c>
      <c r="B67" s="154"/>
      <c r="C67" s="157" t="s">
        <v>271</v>
      </c>
      <c r="D67" s="171" t="s">
        <v>10</v>
      </c>
      <c r="E67" s="155" t="s">
        <v>277</v>
      </c>
      <c r="F67" s="171" t="s">
        <v>10</v>
      </c>
      <c r="G67" s="155" t="s">
        <v>273</v>
      </c>
      <c r="H67" s="172" t="s">
        <v>10</v>
      </c>
      <c r="I67" s="151">
        <f t="shared" si="0"/>
        <v>3</v>
      </c>
    </row>
    <row r="68" spans="1:12" s="144" customFormat="1" ht="11.25">
      <c r="A68" s="153">
        <v>0.66458333333333497</v>
      </c>
      <c r="B68" s="154"/>
      <c r="C68" s="173" t="s">
        <v>272</v>
      </c>
      <c r="D68" s="171" t="s">
        <v>10</v>
      </c>
      <c r="E68" s="155" t="s">
        <v>278</v>
      </c>
      <c r="F68" s="171" t="s">
        <v>10</v>
      </c>
      <c r="G68" s="155" t="s">
        <v>274</v>
      </c>
      <c r="H68" s="172" t="s">
        <v>10</v>
      </c>
      <c r="I68" s="151">
        <f t="shared" si="0"/>
        <v>3</v>
      </c>
    </row>
    <row r="69" spans="1:12" s="144" customFormat="1" ht="11.25">
      <c r="A69" s="153">
        <v>0.67083333333333495</v>
      </c>
      <c r="B69" s="154"/>
      <c r="C69" s="173" t="s">
        <v>276</v>
      </c>
      <c r="D69" s="171" t="s">
        <v>10</v>
      </c>
      <c r="E69" s="176" t="s">
        <v>279</v>
      </c>
      <c r="F69" s="171" t="s">
        <v>10</v>
      </c>
      <c r="G69" s="155" t="s">
        <v>280</v>
      </c>
      <c r="H69" s="172" t="s">
        <v>10</v>
      </c>
      <c r="I69" s="151">
        <f t="shared" si="0"/>
        <v>3</v>
      </c>
    </row>
    <row r="70" spans="1:12" s="144" customFormat="1" ht="12" thickBot="1">
      <c r="A70" s="153">
        <v>0.67708333333333337</v>
      </c>
      <c r="B70" s="154"/>
      <c r="C70" s="157" t="s">
        <v>281</v>
      </c>
      <c r="D70" s="156" t="s">
        <v>10</v>
      </c>
      <c r="E70" s="155" t="s">
        <v>275</v>
      </c>
      <c r="F70" s="156" t="s">
        <v>10</v>
      </c>
      <c r="G70" s="155"/>
      <c r="H70" s="158" t="s">
        <v>10</v>
      </c>
      <c r="I70" s="151">
        <f t="shared" si="0"/>
        <v>2</v>
      </c>
    </row>
    <row r="71" spans="1:12" s="142" customFormat="1" ht="12" thickBot="1">
      <c r="A71" s="295" t="s">
        <v>305</v>
      </c>
      <c r="B71" s="296"/>
      <c r="C71" s="296"/>
      <c r="D71" s="296"/>
      <c r="E71" s="296"/>
      <c r="F71" s="296"/>
      <c r="G71" s="296"/>
      <c r="H71" s="297"/>
      <c r="I71" s="143">
        <f t="shared" si="0"/>
        <v>0</v>
      </c>
      <c r="K71" s="144"/>
      <c r="L71" s="144"/>
    </row>
    <row r="72" spans="1:12" s="144" customFormat="1" ht="12" thickBot="1">
      <c r="A72" s="285" t="s">
        <v>306</v>
      </c>
      <c r="B72" s="298"/>
      <c r="C72" s="298"/>
      <c r="D72" s="298"/>
      <c r="E72" s="298"/>
      <c r="F72" s="298"/>
      <c r="G72" s="298"/>
      <c r="H72" s="299"/>
      <c r="I72" s="143">
        <f t="shared" ref="I72:I83" si="1">COUNTA(C72,E72,G72)</f>
        <v>0</v>
      </c>
    </row>
    <row r="73" spans="1:12" s="144" customFormat="1" ht="11.25">
      <c r="A73" s="145">
        <v>0.33333333333333331</v>
      </c>
      <c r="B73" s="146"/>
      <c r="C73" s="181" t="s">
        <v>239</v>
      </c>
      <c r="D73" s="169" t="s">
        <v>10</v>
      </c>
      <c r="E73" s="180" t="s">
        <v>240</v>
      </c>
      <c r="F73" s="169" t="s">
        <v>10</v>
      </c>
      <c r="G73" s="182"/>
      <c r="H73" s="170"/>
      <c r="I73" s="151">
        <f t="shared" si="1"/>
        <v>2</v>
      </c>
    </row>
    <row r="74" spans="1:12" s="144" customFormat="1" ht="11.25">
      <c r="A74" s="153">
        <v>0.33958333333333335</v>
      </c>
      <c r="B74" s="154"/>
      <c r="C74" s="157" t="s">
        <v>241</v>
      </c>
      <c r="D74" s="171" t="s">
        <v>10</v>
      </c>
      <c r="E74" s="155" t="s">
        <v>242</v>
      </c>
      <c r="F74" s="171" t="s">
        <v>10</v>
      </c>
      <c r="G74" s="155" t="s">
        <v>243</v>
      </c>
      <c r="H74" s="172" t="s">
        <v>10</v>
      </c>
      <c r="I74" s="151">
        <f t="shared" si="1"/>
        <v>3</v>
      </c>
    </row>
    <row r="75" spans="1:12" s="144" customFormat="1" ht="12" thickBot="1">
      <c r="A75" s="153">
        <v>0.34583333333333338</v>
      </c>
      <c r="B75" s="159"/>
      <c r="C75" s="160" t="s">
        <v>245</v>
      </c>
      <c r="D75" s="178" t="s">
        <v>10</v>
      </c>
      <c r="E75" s="162" t="s">
        <v>244</v>
      </c>
      <c r="F75" s="178">
        <v>54</v>
      </c>
      <c r="G75" s="183" t="s">
        <v>202</v>
      </c>
      <c r="H75" s="184">
        <v>30.4</v>
      </c>
      <c r="I75" s="151">
        <f t="shared" si="1"/>
        <v>3</v>
      </c>
    </row>
    <row r="76" spans="1:12" s="144" customFormat="1" ht="12" thickBot="1">
      <c r="A76" s="285" t="s">
        <v>307</v>
      </c>
      <c r="B76" s="286"/>
      <c r="C76" s="286"/>
      <c r="D76" s="286"/>
      <c r="E76" s="286"/>
      <c r="F76" s="286"/>
      <c r="G76" s="286"/>
      <c r="H76" s="287"/>
      <c r="I76" s="143">
        <f t="shared" si="1"/>
        <v>0</v>
      </c>
    </row>
    <row r="77" spans="1:12" s="144" customFormat="1" ht="11.25">
      <c r="A77" s="164">
        <v>0.35208333333333303</v>
      </c>
      <c r="B77" s="146"/>
      <c r="C77" s="180" t="s">
        <v>54</v>
      </c>
      <c r="D77" s="169">
        <v>48.9</v>
      </c>
      <c r="E77" s="147" t="s">
        <v>201</v>
      </c>
      <c r="F77" s="169">
        <v>54</v>
      </c>
      <c r="G77" s="149" t="s">
        <v>55</v>
      </c>
      <c r="H77" s="170">
        <v>45.2</v>
      </c>
      <c r="I77" s="151">
        <f t="shared" si="1"/>
        <v>3</v>
      </c>
    </row>
    <row r="78" spans="1:12" s="144" customFormat="1" ht="11.25">
      <c r="A78" s="164">
        <v>0.358333333333333</v>
      </c>
      <c r="B78" s="154"/>
      <c r="C78" s="232" t="s">
        <v>200</v>
      </c>
      <c r="D78" s="171">
        <v>49.9</v>
      </c>
      <c r="E78" s="157" t="s">
        <v>57</v>
      </c>
      <c r="F78" s="171">
        <v>54</v>
      </c>
      <c r="G78" s="155" t="s">
        <v>308</v>
      </c>
      <c r="H78" s="172">
        <v>30</v>
      </c>
      <c r="I78" s="151">
        <v>2</v>
      </c>
    </row>
    <row r="79" spans="1:12" s="144" customFormat="1" ht="11.25">
      <c r="A79" s="164">
        <v>0.36458333333333398</v>
      </c>
      <c r="B79" s="154"/>
      <c r="C79" s="155" t="s">
        <v>199</v>
      </c>
      <c r="D79" s="171">
        <v>27.6</v>
      </c>
      <c r="E79" s="155" t="s">
        <v>198</v>
      </c>
      <c r="F79" s="171">
        <v>32.1</v>
      </c>
      <c r="G79" s="155" t="s">
        <v>75</v>
      </c>
      <c r="H79" s="172">
        <v>23.3</v>
      </c>
      <c r="I79" s="151">
        <f t="shared" si="1"/>
        <v>3</v>
      </c>
    </row>
    <row r="80" spans="1:12" s="144" customFormat="1" ht="12" thickBot="1">
      <c r="A80" s="164">
        <v>0.37083333333333401</v>
      </c>
      <c r="B80" s="159"/>
      <c r="C80" s="174" t="s">
        <v>246</v>
      </c>
      <c r="D80" s="178">
        <v>54</v>
      </c>
      <c r="E80" s="177" t="s">
        <v>56</v>
      </c>
      <c r="F80" s="178">
        <v>52.5</v>
      </c>
      <c r="G80" s="177" t="s">
        <v>73</v>
      </c>
      <c r="H80" s="184">
        <v>42.4</v>
      </c>
      <c r="I80" s="151">
        <f t="shared" si="1"/>
        <v>3</v>
      </c>
    </row>
    <row r="81" spans="1:12" s="144" customFormat="1" ht="12" thickBot="1">
      <c r="A81" s="285" t="s">
        <v>32</v>
      </c>
      <c r="B81" s="288"/>
      <c r="C81" s="288"/>
      <c r="D81" s="288"/>
      <c r="E81" s="288"/>
      <c r="F81" s="288"/>
      <c r="G81" s="288"/>
      <c r="H81" s="289"/>
      <c r="I81" s="143">
        <f t="shared" si="1"/>
        <v>0</v>
      </c>
    </row>
    <row r="82" spans="1:12" s="144" customFormat="1" ht="12" thickBot="1">
      <c r="A82" s="145">
        <v>0.61458333333333404</v>
      </c>
      <c r="B82" s="154"/>
      <c r="C82" s="173" t="s">
        <v>282</v>
      </c>
      <c r="D82" s="171" t="s">
        <v>10</v>
      </c>
      <c r="E82" s="155" t="s">
        <v>283</v>
      </c>
      <c r="F82" s="171" t="s">
        <v>10</v>
      </c>
      <c r="G82" s="155"/>
      <c r="H82" s="172"/>
      <c r="I82" s="151">
        <f t="shared" si="1"/>
        <v>2</v>
      </c>
      <c r="J82" s="168">
        <f>SUM(I45:I83)</f>
        <v>91</v>
      </c>
    </row>
    <row r="83" spans="1:12" s="144" customFormat="1" ht="12" thickBot="1">
      <c r="A83" s="167">
        <v>0.62083333333333501</v>
      </c>
      <c r="B83" s="159"/>
      <c r="C83" s="160" t="s">
        <v>285</v>
      </c>
      <c r="D83" s="178" t="s">
        <v>10</v>
      </c>
      <c r="E83" s="162" t="s">
        <v>284</v>
      </c>
      <c r="F83" s="178" t="s">
        <v>10</v>
      </c>
      <c r="G83" s="162"/>
      <c r="H83" s="184"/>
      <c r="I83" s="151">
        <f t="shared" si="1"/>
        <v>2</v>
      </c>
      <c r="J83" s="185">
        <f>SUM(J41+J82)+M67+M68</f>
        <v>173</v>
      </c>
    </row>
    <row r="84" spans="1:12" s="144" customFormat="1" ht="11.25"/>
    <row r="85" spans="1:12" s="144" customFormat="1" ht="11.25"/>
    <row r="86" spans="1:12" s="144" customFormat="1" ht="11.25"/>
    <row r="87" spans="1:12" s="144" customFormat="1" ht="11.25"/>
    <row r="88" spans="1:12" s="142" customFormat="1" ht="11.25">
      <c r="A88" s="186"/>
      <c r="D88" s="187"/>
      <c r="F88" s="187"/>
      <c r="H88" s="187"/>
      <c r="K88" s="144"/>
      <c r="L88" s="144"/>
    </row>
    <row r="89" spans="1:12" s="142" customFormat="1" ht="11.25">
      <c r="A89" s="186"/>
      <c r="D89" s="187"/>
      <c r="F89" s="187"/>
      <c r="H89" s="187"/>
      <c r="K89" s="144"/>
      <c r="L89" s="144"/>
    </row>
    <row r="90" spans="1:12" s="142" customFormat="1" ht="11.25">
      <c r="A90" s="186"/>
      <c r="D90" s="187"/>
      <c r="F90" s="187"/>
      <c r="H90" s="187"/>
      <c r="K90" s="144"/>
      <c r="L90" s="144"/>
    </row>
    <row r="91" spans="1:12" s="142" customFormat="1" ht="11.25">
      <c r="A91" s="186"/>
      <c r="D91" s="187"/>
      <c r="F91" s="187"/>
      <c r="H91" s="187"/>
      <c r="K91" s="144"/>
      <c r="L91" s="144"/>
    </row>
    <row r="92" spans="1:12" s="142" customFormat="1" ht="11.25">
      <c r="A92" s="186"/>
      <c r="D92" s="187"/>
      <c r="F92" s="187"/>
      <c r="H92" s="187"/>
      <c r="K92" s="144"/>
      <c r="L92" s="144"/>
    </row>
    <row r="93" spans="1:12" s="142" customFormat="1" ht="11.25">
      <c r="A93" s="186"/>
      <c r="D93" s="187"/>
      <c r="F93" s="187"/>
      <c r="H93" s="187"/>
      <c r="K93" s="144"/>
      <c r="L93" s="144"/>
    </row>
    <row r="94" spans="1:12" s="142" customFormat="1" ht="11.25">
      <c r="A94" s="186"/>
      <c r="D94" s="187"/>
      <c r="F94" s="187"/>
      <c r="H94" s="187"/>
      <c r="K94" s="144"/>
      <c r="L94" s="144"/>
    </row>
    <row r="95" spans="1:12" s="142" customFormat="1" ht="11.25">
      <c r="A95" s="186"/>
      <c r="D95" s="187"/>
      <c r="F95" s="187"/>
      <c r="H95" s="187"/>
      <c r="K95" s="144"/>
      <c r="L95" s="144"/>
    </row>
    <row r="96" spans="1:12" s="142" customFormat="1" ht="11.25">
      <c r="A96" s="186"/>
      <c r="D96" s="187"/>
      <c r="F96" s="187"/>
      <c r="H96" s="187"/>
      <c r="K96" s="144"/>
      <c r="L96" s="144"/>
    </row>
    <row r="97" spans="1:12" s="142" customFormat="1" ht="11.25">
      <c r="A97" s="186"/>
      <c r="D97" s="187"/>
      <c r="F97" s="187"/>
      <c r="H97" s="187"/>
      <c r="K97" s="144"/>
      <c r="L97" s="144"/>
    </row>
    <row r="98" spans="1:12" s="142" customFormat="1" ht="11.25">
      <c r="A98" s="186"/>
      <c r="D98" s="187"/>
      <c r="F98" s="187"/>
      <c r="H98" s="187"/>
      <c r="K98" s="144"/>
      <c r="L98" s="144"/>
    </row>
    <row r="99" spans="1:12" s="142" customFormat="1" ht="11.25">
      <c r="A99" s="186"/>
      <c r="D99" s="187"/>
      <c r="F99" s="187"/>
      <c r="H99" s="187"/>
      <c r="K99" s="144"/>
      <c r="L99" s="144"/>
    </row>
    <row r="100" spans="1:12" s="142" customFormat="1" ht="11.25">
      <c r="A100" s="186"/>
      <c r="D100" s="187"/>
      <c r="F100" s="187"/>
      <c r="H100" s="187"/>
      <c r="K100" s="144"/>
      <c r="L100" s="144"/>
    </row>
    <row r="101" spans="1:12" s="142" customFormat="1" ht="11.25">
      <c r="A101" s="186"/>
      <c r="D101" s="187"/>
      <c r="F101" s="187"/>
      <c r="H101" s="187"/>
      <c r="K101" s="144"/>
      <c r="L101" s="144"/>
    </row>
    <row r="102" spans="1:12" s="142" customFormat="1" ht="11.25">
      <c r="A102" s="186"/>
      <c r="D102" s="187"/>
      <c r="F102" s="187"/>
      <c r="H102" s="187"/>
      <c r="K102" s="144"/>
      <c r="L102" s="144"/>
    </row>
    <row r="103" spans="1:12" s="142" customFormat="1" ht="11.25">
      <c r="A103" s="186"/>
      <c r="D103" s="187"/>
      <c r="F103" s="187"/>
      <c r="H103" s="187"/>
      <c r="K103" s="144"/>
      <c r="L103" s="144"/>
    </row>
    <row r="104" spans="1:12" s="142" customFormat="1" ht="11.25">
      <c r="A104" s="186"/>
      <c r="D104" s="187"/>
      <c r="F104" s="187"/>
      <c r="H104" s="187"/>
      <c r="K104" s="144"/>
      <c r="L104" s="144"/>
    </row>
    <row r="105" spans="1:12" s="142" customFormat="1" ht="11.25">
      <c r="A105" s="186"/>
      <c r="D105" s="187"/>
      <c r="F105" s="187"/>
      <c r="H105" s="187"/>
      <c r="K105" s="144"/>
      <c r="L105" s="144"/>
    </row>
    <row r="106" spans="1:12" s="142" customFormat="1" ht="11.25">
      <c r="A106" s="186"/>
      <c r="D106" s="187"/>
      <c r="F106" s="187"/>
      <c r="H106" s="187"/>
      <c r="K106" s="144"/>
      <c r="L106" s="144"/>
    </row>
    <row r="107" spans="1:12" s="142" customFormat="1" ht="11.25">
      <c r="A107" s="186"/>
      <c r="D107" s="187"/>
      <c r="F107" s="187"/>
      <c r="H107" s="187"/>
      <c r="K107" s="144"/>
      <c r="L107" s="144"/>
    </row>
    <row r="108" spans="1:12" s="142" customFormat="1" ht="11.25">
      <c r="A108" s="186"/>
      <c r="D108" s="187"/>
      <c r="F108" s="187"/>
      <c r="H108" s="187"/>
      <c r="K108" s="144"/>
      <c r="L108" s="144"/>
    </row>
    <row r="109" spans="1:12" s="142" customFormat="1" ht="11.25">
      <c r="A109" s="186"/>
      <c r="D109" s="187"/>
      <c r="F109" s="187"/>
      <c r="H109" s="187"/>
      <c r="K109" s="144"/>
      <c r="L109" s="144"/>
    </row>
    <row r="110" spans="1:12" s="142" customFormat="1" ht="11.25">
      <c r="A110" s="186"/>
      <c r="D110" s="187"/>
      <c r="F110" s="187"/>
      <c r="H110" s="187"/>
      <c r="K110" s="144"/>
      <c r="L110" s="144"/>
    </row>
    <row r="111" spans="1:12" s="142" customFormat="1" ht="11.25">
      <c r="A111" s="186"/>
      <c r="D111" s="187"/>
      <c r="F111" s="187"/>
      <c r="H111" s="187"/>
      <c r="K111" s="144"/>
      <c r="L111" s="144"/>
    </row>
    <row r="112" spans="1:12" s="142" customFormat="1" ht="11.25">
      <c r="A112" s="186"/>
      <c r="D112" s="187"/>
      <c r="F112" s="187"/>
      <c r="H112" s="187"/>
      <c r="K112" s="144"/>
      <c r="L112" s="144"/>
    </row>
    <row r="113" spans="1:12" s="142" customFormat="1" ht="11.25">
      <c r="A113" s="186"/>
      <c r="D113" s="187"/>
      <c r="F113" s="187"/>
      <c r="H113" s="187"/>
      <c r="K113" s="144"/>
      <c r="L113" s="144"/>
    </row>
    <row r="114" spans="1:12" s="142" customFormat="1" ht="11.25">
      <c r="A114" s="186"/>
      <c r="D114" s="187"/>
      <c r="F114" s="187"/>
      <c r="H114" s="187"/>
      <c r="K114" s="144"/>
      <c r="L114" s="144"/>
    </row>
    <row r="115" spans="1:12" s="142" customFormat="1" ht="11.25">
      <c r="A115" s="186"/>
      <c r="D115" s="187"/>
      <c r="F115" s="187"/>
      <c r="H115" s="187"/>
      <c r="L115" s="144"/>
    </row>
    <row r="116" spans="1:12" s="142" customFormat="1" ht="11.25">
      <c r="A116" s="186"/>
      <c r="D116" s="187"/>
      <c r="F116" s="187"/>
      <c r="H116" s="187"/>
      <c r="L116" s="144"/>
    </row>
    <row r="117" spans="1:12" s="142" customFormat="1" ht="11.25">
      <c r="A117" s="186"/>
      <c r="D117" s="187"/>
      <c r="F117" s="187"/>
      <c r="H117" s="187"/>
      <c r="L117" s="144"/>
    </row>
    <row r="118" spans="1:12" s="142" customFormat="1" ht="11.25">
      <c r="A118" s="186"/>
      <c r="D118" s="187"/>
      <c r="F118" s="187"/>
      <c r="H118" s="187"/>
      <c r="L118" s="144"/>
    </row>
    <row r="119" spans="1:12" s="142" customFormat="1" ht="11.25">
      <c r="A119" s="186"/>
      <c r="D119" s="187"/>
      <c r="F119" s="187"/>
      <c r="H119" s="187"/>
      <c r="L119" s="144"/>
    </row>
    <row r="120" spans="1:12" s="142" customFormat="1" ht="11.25">
      <c r="A120" s="186"/>
      <c r="D120" s="187"/>
      <c r="F120" s="187"/>
      <c r="H120" s="187"/>
      <c r="L120" s="144"/>
    </row>
    <row r="121" spans="1:12" s="142" customFormat="1" ht="11.25">
      <c r="A121" s="186"/>
      <c r="D121" s="187"/>
      <c r="F121" s="187"/>
      <c r="H121" s="187"/>
    </row>
    <row r="122" spans="1:12" s="142" customFormat="1" ht="11.25">
      <c r="A122" s="186"/>
      <c r="D122" s="187"/>
      <c r="F122" s="187"/>
      <c r="H122" s="187"/>
    </row>
    <row r="123" spans="1:12" s="142" customFormat="1" ht="11.25">
      <c r="A123" s="186"/>
      <c r="D123" s="187"/>
      <c r="F123" s="187"/>
      <c r="H123" s="187"/>
    </row>
    <row r="124" spans="1:12" s="142" customFormat="1" ht="11.25">
      <c r="A124" s="186"/>
      <c r="D124" s="187"/>
      <c r="F124" s="187"/>
      <c r="H124" s="187"/>
    </row>
    <row r="125" spans="1:12" s="142" customFormat="1" ht="11.25">
      <c r="A125" s="186"/>
      <c r="D125" s="187"/>
      <c r="F125" s="187"/>
      <c r="H125" s="187"/>
    </row>
    <row r="126" spans="1:12" s="142" customFormat="1" ht="11.25">
      <c r="A126" s="186"/>
      <c r="D126" s="187"/>
      <c r="F126" s="187"/>
      <c r="H126" s="187"/>
    </row>
    <row r="127" spans="1:12" s="142" customFormat="1" ht="11.25">
      <c r="A127" s="186"/>
      <c r="D127" s="187"/>
      <c r="F127" s="187"/>
      <c r="H127" s="187"/>
    </row>
    <row r="128" spans="1:12" s="142" customFormat="1" ht="11.25">
      <c r="A128" s="186"/>
      <c r="D128" s="187"/>
      <c r="F128" s="187"/>
      <c r="H128" s="187"/>
    </row>
    <row r="129" spans="1:10" s="142" customFormat="1" ht="11.25">
      <c r="A129" s="186"/>
      <c r="D129" s="187"/>
      <c r="F129" s="187"/>
      <c r="H129" s="187"/>
    </row>
    <row r="130" spans="1:10" s="142" customFormat="1" ht="11.25">
      <c r="A130" s="186"/>
      <c r="D130" s="187"/>
      <c r="F130" s="187"/>
      <c r="H130" s="187"/>
    </row>
    <row r="131" spans="1:10" s="142" customFormat="1" ht="11.25">
      <c r="A131" s="186"/>
      <c r="D131" s="187"/>
      <c r="F131" s="187"/>
      <c r="H131" s="187"/>
    </row>
    <row r="132" spans="1:10" s="142" customFormat="1" ht="11.25">
      <c r="A132" s="186"/>
      <c r="D132" s="187"/>
      <c r="F132" s="187"/>
      <c r="H132" s="187"/>
    </row>
    <row r="133" spans="1:10" s="142" customFormat="1" ht="11.25">
      <c r="A133" s="186"/>
      <c r="D133" s="187"/>
      <c r="F133" s="187"/>
      <c r="H133" s="187"/>
    </row>
    <row r="134" spans="1:10">
      <c r="A134" s="188"/>
      <c r="B134" s="189"/>
      <c r="C134" s="189"/>
      <c r="E134" s="189"/>
      <c r="G134" s="189"/>
      <c r="J134" s="31"/>
    </row>
    <row r="135" spans="1:10">
      <c r="A135" s="188"/>
      <c r="B135" s="189"/>
      <c r="C135" s="189"/>
      <c r="E135" s="189"/>
      <c r="G135" s="189"/>
      <c r="J135" s="31"/>
    </row>
    <row r="136" spans="1:10">
      <c r="A136" s="188"/>
      <c r="B136" s="189"/>
      <c r="C136" s="189"/>
      <c r="E136" s="189"/>
      <c r="G136" s="189"/>
      <c r="J136" s="31"/>
    </row>
    <row r="137" spans="1:10">
      <c r="A137" s="188"/>
      <c r="B137" s="189"/>
      <c r="C137" s="189"/>
      <c r="E137" s="189"/>
      <c r="G137" s="189"/>
      <c r="J137" s="31"/>
    </row>
    <row r="138" spans="1:10">
      <c r="A138" s="188"/>
      <c r="B138" s="189"/>
      <c r="C138" s="189"/>
      <c r="E138" s="189"/>
      <c r="G138" s="189"/>
      <c r="J138" s="31"/>
    </row>
    <row r="139" spans="1:10">
      <c r="A139" s="188"/>
      <c r="B139" s="189"/>
      <c r="C139" s="189"/>
      <c r="E139" s="189"/>
      <c r="G139" s="189"/>
      <c r="J139" s="31"/>
    </row>
    <row r="140" spans="1:10">
      <c r="A140" s="188"/>
      <c r="B140" s="189"/>
      <c r="C140" s="189"/>
      <c r="E140" s="189"/>
      <c r="G140" s="189"/>
      <c r="J140" s="31"/>
    </row>
    <row r="141" spans="1:10">
      <c r="A141" s="188"/>
      <c r="B141" s="189"/>
      <c r="C141" s="189"/>
      <c r="E141" s="189"/>
      <c r="G141" s="189"/>
      <c r="J141" s="31"/>
    </row>
    <row r="142" spans="1:10">
      <c r="A142" s="188"/>
      <c r="B142" s="189"/>
      <c r="C142" s="189"/>
      <c r="E142" s="189"/>
      <c r="G142" s="189"/>
      <c r="J142" s="31"/>
    </row>
    <row r="143" spans="1:10">
      <c r="A143" s="188"/>
      <c r="B143" s="189"/>
      <c r="C143" s="189"/>
      <c r="E143" s="189"/>
      <c r="G143" s="189"/>
      <c r="J143" s="31"/>
    </row>
    <row r="144" spans="1:10">
      <c r="A144" s="188"/>
      <c r="B144" s="189"/>
      <c r="C144" s="189"/>
      <c r="E144" s="189"/>
      <c r="G144" s="189"/>
      <c r="J144" s="31"/>
    </row>
    <row r="145" spans="1:10">
      <c r="A145" s="188"/>
      <c r="B145" s="189"/>
      <c r="C145" s="189"/>
      <c r="E145" s="189"/>
      <c r="G145" s="189"/>
      <c r="J145" s="31"/>
    </row>
    <row r="146" spans="1:10">
      <c r="A146" s="188"/>
      <c r="B146" s="189"/>
      <c r="C146" s="189"/>
      <c r="E146" s="189"/>
      <c r="G146" s="189"/>
      <c r="J146" s="31"/>
    </row>
    <row r="147" spans="1:10">
      <c r="A147" s="188"/>
      <c r="B147" s="189"/>
      <c r="C147" s="189"/>
      <c r="E147" s="189"/>
      <c r="G147" s="189"/>
      <c r="J147" s="31"/>
    </row>
    <row r="148" spans="1:10">
      <c r="A148" s="188"/>
      <c r="B148" s="189"/>
      <c r="C148" s="189"/>
      <c r="E148" s="189"/>
      <c r="G148" s="189"/>
      <c r="J148" s="31"/>
    </row>
    <row r="149" spans="1:10">
      <c r="A149" s="188"/>
      <c r="B149" s="189"/>
      <c r="C149" s="189"/>
      <c r="E149" s="189"/>
      <c r="G149" s="189"/>
      <c r="J149" s="31"/>
    </row>
    <row r="150" spans="1:10">
      <c r="A150" s="188"/>
      <c r="B150" s="189"/>
      <c r="C150" s="189"/>
      <c r="E150" s="189"/>
      <c r="G150" s="189"/>
      <c r="J150" s="31"/>
    </row>
    <row r="151" spans="1:10">
      <c r="A151" s="188"/>
      <c r="B151" s="189"/>
      <c r="C151" s="189"/>
      <c r="E151" s="189"/>
      <c r="G151" s="189"/>
      <c r="J151" s="31"/>
    </row>
    <row r="152" spans="1:10">
      <c r="A152" s="188"/>
      <c r="B152" s="189"/>
      <c r="C152" s="189"/>
      <c r="E152" s="189"/>
      <c r="G152" s="189"/>
      <c r="J152" s="31"/>
    </row>
    <row r="153" spans="1:10">
      <c r="A153" s="191"/>
      <c r="C153" s="189"/>
      <c r="E153" s="189"/>
      <c r="G153" s="189"/>
      <c r="J153" s="31"/>
    </row>
    <row r="154" spans="1:10">
      <c r="A154" s="191"/>
      <c r="C154" s="189"/>
      <c r="E154" s="189"/>
      <c r="G154" s="189"/>
      <c r="J154" s="31"/>
    </row>
    <row r="155" spans="1:10">
      <c r="A155" s="191"/>
      <c r="C155" s="189"/>
      <c r="E155" s="189"/>
      <c r="G155" s="189"/>
      <c r="J155" s="31"/>
    </row>
    <row r="156" spans="1:10">
      <c r="A156" s="191"/>
      <c r="C156" s="189"/>
      <c r="E156" s="189"/>
      <c r="G156" s="189"/>
      <c r="J156" s="31"/>
    </row>
    <row r="157" spans="1:10">
      <c r="A157" s="191"/>
      <c r="C157" s="189"/>
      <c r="E157" s="189"/>
      <c r="G157" s="189"/>
      <c r="J157" s="31"/>
    </row>
    <row r="158" spans="1:10">
      <c r="A158" s="191"/>
      <c r="C158" s="189"/>
      <c r="E158" s="189"/>
      <c r="G158" s="189"/>
      <c r="J158" s="31"/>
    </row>
    <row r="159" spans="1:10">
      <c r="A159" s="191"/>
      <c r="C159" s="189"/>
      <c r="E159" s="189"/>
      <c r="G159" s="189"/>
      <c r="J159" s="31"/>
    </row>
    <row r="160" spans="1:10">
      <c r="A160" s="191"/>
      <c r="C160" s="189"/>
      <c r="E160" s="189"/>
      <c r="G160" s="189"/>
      <c r="J160" s="31"/>
    </row>
  </sheetData>
  <mergeCells count="20">
    <mergeCell ref="A38:H38"/>
    <mergeCell ref="A1:H1"/>
    <mergeCell ref="A2:H2"/>
    <mergeCell ref="A3:H3"/>
    <mergeCell ref="A4:H4"/>
    <mergeCell ref="A5:H5"/>
    <mergeCell ref="A6:H6"/>
    <mergeCell ref="A7:H7"/>
    <mergeCell ref="A12:H12"/>
    <mergeCell ref="A20:H20"/>
    <mergeCell ref="A28:H28"/>
    <mergeCell ref="A34:H34"/>
    <mergeCell ref="A76:H76"/>
    <mergeCell ref="A81:H81"/>
    <mergeCell ref="A43:H43"/>
    <mergeCell ref="A44:H44"/>
    <mergeCell ref="A54:H54"/>
    <mergeCell ref="A63:H63"/>
    <mergeCell ref="A71:H71"/>
    <mergeCell ref="A72:H72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20" ht="23.25">
      <c r="A2" s="254" t="str">
        <f>JUV!A2</f>
        <v>CANCHA VIEJA</v>
      </c>
      <c r="B2" s="254"/>
      <c r="C2" s="254"/>
      <c r="D2" s="254"/>
      <c r="E2" s="254"/>
      <c r="F2" s="254"/>
      <c r="G2" s="254"/>
      <c r="H2" s="254"/>
    </row>
    <row r="3" spans="1:20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20" ht="26.25">
      <c r="A4" s="252" t="s">
        <v>330</v>
      </c>
      <c r="B4" s="252"/>
      <c r="C4" s="252"/>
      <c r="D4" s="252"/>
      <c r="E4" s="252"/>
      <c r="F4" s="252"/>
      <c r="G4" s="252"/>
      <c r="H4" s="252"/>
    </row>
    <row r="5" spans="1:20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20" ht="19.5">
      <c r="A6" s="246" t="str">
        <f>JUV!A6</f>
        <v>LUNES 18 DE JULIO DE 2022</v>
      </c>
      <c r="B6" s="246"/>
      <c r="C6" s="246"/>
      <c r="D6" s="246"/>
      <c r="E6" s="246"/>
      <c r="F6" s="246"/>
      <c r="G6" s="246"/>
      <c r="H6" s="246"/>
    </row>
    <row r="7" spans="1:20" ht="19.5" thickBot="1">
      <c r="A7" s="2"/>
    </row>
    <row r="8" spans="1:20" ht="20.25" thickBot="1">
      <c r="A8" s="243" t="s">
        <v>40</v>
      </c>
      <c r="B8" s="244"/>
      <c r="C8" s="244"/>
      <c r="D8" s="244"/>
      <c r="E8" s="244"/>
      <c r="F8" s="244"/>
      <c r="G8" s="244"/>
      <c r="H8" s="245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01"/>
      <c r="K9" s="56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113" t="s">
        <v>133</v>
      </c>
      <c r="B10" s="114" t="s">
        <v>146</v>
      </c>
      <c r="C10" s="115">
        <v>38299</v>
      </c>
      <c r="D10" s="116">
        <v>0</v>
      </c>
      <c r="E10" s="117">
        <v>36</v>
      </c>
      <c r="F10" s="118">
        <v>33</v>
      </c>
      <c r="G10" s="227">
        <f t="shared" ref="G10:G29" si="0">SUM(E10:F10)</f>
        <v>69</v>
      </c>
      <c r="H10" s="120">
        <f t="shared" ref="H10:H29" si="1">SUM(G10-D10)</f>
        <v>69</v>
      </c>
      <c r="I10" s="24" t="s">
        <v>15</v>
      </c>
      <c r="K10" s="21">
        <f t="shared" ref="K10:K29" si="2">(F10-D10*0.5)</f>
        <v>33</v>
      </c>
    </row>
    <row r="11" spans="1:20" ht="20.25" thickBot="1">
      <c r="A11" s="113" t="s">
        <v>138</v>
      </c>
      <c r="B11" s="114" t="s">
        <v>146</v>
      </c>
      <c r="C11" s="115">
        <v>38715</v>
      </c>
      <c r="D11" s="116">
        <v>2</v>
      </c>
      <c r="E11" s="117">
        <v>36</v>
      </c>
      <c r="F11" s="237">
        <v>35</v>
      </c>
      <c r="G11" s="227">
        <f t="shared" si="0"/>
        <v>71</v>
      </c>
      <c r="H11" s="120">
        <f t="shared" si="1"/>
        <v>69</v>
      </c>
      <c r="I11" s="24" t="s">
        <v>16</v>
      </c>
      <c r="K11" s="21">
        <f t="shared" si="2"/>
        <v>34</v>
      </c>
    </row>
    <row r="12" spans="1:20" ht="20.25" thickBot="1">
      <c r="A12" s="113" t="s">
        <v>140</v>
      </c>
      <c r="B12" s="114" t="s">
        <v>146</v>
      </c>
      <c r="C12" s="115">
        <v>38888</v>
      </c>
      <c r="D12" s="116">
        <v>0</v>
      </c>
      <c r="E12" s="117">
        <v>35</v>
      </c>
      <c r="F12" s="237">
        <v>36</v>
      </c>
      <c r="G12" s="119">
        <f t="shared" si="0"/>
        <v>71</v>
      </c>
      <c r="H12" s="120">
        <f t="shared" si="1"/>
        <v>71</v>
      </c>
      <c r="K12" s="21">
        <f t="shared" si="2"/>
        <v>36</v>
      </c>
    </row>
    <row r="13" spans="1:20" ht="20.25" thickBot="1">
      <c r="A13" s="113" t="s">
        <v>165</v>
      </c>
      <c r="B13" s="114" t="s">
        <v>148</v>
      </c>
      <c r="C13" s="115">
        <v>38147</v>
      </c>
      <c r="D13" s="116">
        <v>2</v>
      </c>
      <c r="E13" s="117">
        <v>34</v>
      </c>
      <c r="F13" s="237">
        <v>37</v>
      </c>
      <c r="G13" s="119">
        <f t="shared" si="0"/>
        <v>71</v>
      </c>
      <c r="H13" s="120">
        <f t="shared" si="1"/>
        <v>69</v>
      </c>
      <c r="I13" s="28" t="s">
        <v>18</v>
      </c>
      <c r="K13" s="21">
        <f t="shared" si="2"/>
        <v>36</v>
      </c>
    </row>
    <row r="14" spans="1:20" ht="20.25" thickBot="1">
      <c r="A14" s="113" t="s">
        <v>136</v>
      </c>
      <c r="B14" s="114" t="s">
        <v>146</v>
      </c>
      <c r="C14" s="115">
        <v>38332</v>
      </c>
      <c r="D14" s="116">
        <v>6</v>
      </c>
      <c r="E14" s="117">
        <v>36</v>
      </c>
      <c r="F14" s="118">
        <v>36</v>
      </c>
      <c r="G14" s="119">
        <f t="shared" si="0"/>
        <v>72</v>
      </c>
      <c r="H14" s="120">
        <f t="shared" si="1"/>
        <v>66</v>
      </c>
      <c r="I14" s="28" t="s">
        <v>17</v>
      </c>
      <c r="K14" s="21">
        <f t="shared" si="2"/>
        <v>33</v>
      </c>
    </row>
    <row r="15" spans="1:20" ht="19.5">
      <c r="A15" s="113" t="s">
        <v>125</v>
      </c>
      <c r="B15" s="114" t="s">
        <v>148</v>
      </c>
      <c r="C15" s="115">
        <v>38884</v>
      </c>
      <c r="D15" s="116">
        <v>-1</v>
      </c>
      <c r="E15" s="117">
        <v>38</v>
      </c>
      <c r="F15" s="118">
        <v>36</v>
      </c>
      <c r="G15" s="119">
        <f t="shared" si="0"/>
        <v>74</v>
      </c>
      <c r="H15" s="120">
        <f t="shared" si="1"/>
        <v>75</v>
      </c>
      <c r="K15" s="21">
        <f t="shared" si="2"/>
        <v>36.5</v>
      </c>
    </row>
    <row r="16" spans="1:20" ht="19.5">
      <c r="A16" s="113" t="s">
        <v>139</v>
      </c>
      <c r="B16" s="114" t="s">
        <v>146</v>
      </c>
      <c r="C16" s="115">
        <v>38341</v>
      </c>
      <c r="D16" s="116">
        <v>6</v>
      </c>
      <c r="E16" s="117">
        <v>39</v>
      </c>
      <c r="F16" s="118">
        <v>37</v>
      </c>
      <c r="G16" s="119">
        <f t="shared" si="0"/>
        <v>76</v>
      </c>
      <c r="H16" s="120">
        <f t="shared" si="1"/>
        <v>70</v>
      </c>
      <c r="K16" s="21">
        <f t="shared" si="2"/>
        <v>34</v>
      </c>
    </row>
    <row r="17" spans="1:11" ht="19.5">
      <c r="A17" s="113" t="s">
        <v>166</v>
      </c>
      <c r="B17" s="114" t="s">
        <v>152</v>
      </c>
      <c r="C17" s="115">
        <v>38833</v>
      </c>
      <c r="D17" s="116">
        <v>2</v>
      </c>
      <c r="E17" s="117">
        <v>39</v>
      </c>
      <c r="F17" s="118">
        <v>38</v>
      </c>
      <c r="G17" s="119">
        <f t="shared" si="0"/>
        <v>77</v>
      </c>
      <c r="H17" s="120">
        <f t="shared" si="1"/>
        <v>75</v>
      </c>
      <c r="K17" s="21">
        <f t="shared" si="2"/>
        <v>37</v>
      </c>
    </row>
    <row r="18" spans="1:11" ht="19.5">
      <c r="A18" s="113" t="s">
        <v>164</v>
      </c>
      <c r="B18" s="114" t="s">
        <v>155</v>
      </c>
      <c r="C18" s="115">
        <v>38922</v>
      </c>
      <c r="D18" s="116">
        <v>1</v>
      </c>
      <c r="E18" s="117">
        <v>39</v>
      </c>
      <c r="F18" s="118">
        <v>41</v>
      </c>
      <c r="G18" s="119">
        <f t="shared" si="0"/>
        <v>80</v>
      </c>
      <c r="H18" s="120">
        <f t="shared" si="1"/>
        <v>79</v>
      </c>
      <c r="K18" s="21">
        <f t="shared" si="2"/>
        <v>40.5</v>
      </c>
    </row>
    <row r="19" spans="1:11" ht="19.5">
      <c r="A19" s="113" t="s">
        <v>141</v>
      </c>
      <c r="B19" s="114" t="s">
        <v>167</v>
      </c>
      <c r="C19" s="115">
        <v>38888</v>
      </c>
      <c r="D19" s="116">
        <v>2</v>
      </c>
      <c r="E19" s="117">
        <v>40</v>
      </c>
      <c r="F19" s="118">
        <v>41</v>
      </c>
      <c r="G19" s="119">
        <f t="shared" si="0"/>
        <v>81</v>
      </c>
      <c r="H19" s="120">
        <f t="shared" si="1"/>
        <v>79</v>
      </c>
      <c r="K19" s="21">
        <f t="shared" si="2"/>
        <v>40</v>
      </c>
    </row>
    <row r="20" spans="1:11" ht="19.5">
      <c r="A20" s="113" t="s">
        <v>123</v>
      </c>
      <c r="B20" s="114" t="s">
        <v>152</v>
      </c>
      <c r="C20" s="115">
        <v>38792</v>
      </c>
      <c r="D20" s="116">
        <v>5</v>
      </c>
      <c r="E20" s="117">
        <v>43</v>
      </c>
      <c r="F20" s="118">
        <v>39</v>
      </c>
      <c r="G20" s="119">
        <f t="shared" si="0"/>
        <v>82</v>
      </c>
      <c r="H20" s="120">
        <f t="shared" si="1"/>
        <v>77</v>
      </c>
      <c r="K20" s="21">
        <f t="shared" si="2"/>
        <v>36.5</v>
      </c>
    </row>
    <row r="21" spans="1:11" ht="19.5">
      <c r="A21" s="113" t="s">
        <v>129</v>
      </c>
      <c r="B21" s="114" t="s">
        <v>152</v>
      </c>
      <c r="C21" s="115">
        <v>38609</v>
      </c>
      <c r="D21" s="116">
        <v>8</v>
      </c>
      <c r="E21" s="117">
        <v>42</v>
      </c>
      <c r="F21" s="118">
        <v>43</v>
      </c>
      <c r="G21" s="119">
        <f t="shared" si="0"/>
        <v>85</v>
      </c>
      <c r="H21" s="120">
        <f t="shared" si="1"/>
        <v>77</v>
      </c>
      <c r="K21" s="21">
        <f t="shared" si="2"/>
        <v>39</v>
      </c>
    </row>
    <row r="22" spans="1:11" ht="19.5">
      <c r="A22" s="113" t="s">
        <v>126</v>
      </c>
      <c r="B22" s="114" t="s">
        <v>148</v>
      </c>
      <c r="C22" s="115">
        <v>38872</v>
      </c>
      <c r="D22" s="116">
        <v>8</v>
      </c>
      <c r="E22" s="117">
        <v>42</v>
      </c>
      <c r="F22" s="118">
        <v>43</v>
      </c>
      <c r="G22" s="119">
        <f t="shared" si="0"/>
        <v>85</v>
      </c>
      <c r="H22" s="120">
        <f t="shared" si="1"/>
        <v>77</v>
      </c>
      <c r="K22" s="21">
        <f t="shared" si="2"/>
        <v>39</v>
      </c>
    </row>
    <row r="23" spans="1:11" ht="19.5">
      <c r="A23" s="113" t="s">
        <v>170</v>
      </c>
      <c r="B23" s="114" t="s">
        <v>152</v>
      </c>
      <c r="C23" s="115">
        <v>38079</v>
      </c>
      <c r="D23" s="116">
        <v>14</v>
      </c>
      <c r="E23" s="117">
        <v>43</v>
      </c>
      <c r="F23" s="118">
        <v>45</v>
      </c>
      <c r="G23" s="119">
        <f t="shared" si="0"/>
        <v>88</v>
      </c>
      <c r="H23" s="120">
        <f t="shared" si="1"/>
        <v>74</v>
      </c>
      <c r="K23" s="21">
        <f t="shared" si="2"/>
        <v>38</v>
      </c>
    </row>
    <row r="24" spans="1:11" ht="19.5">
      <c r="A24" s="113" t="s">
        <v>171</v>
      </c>
      <c r="B24" s="114" t="s">
        <v>148</v>
      </c>
      <c r="C24" s="115">
        <v>38254</v>
      </c>
      <c r="D24" s="116">
        <v>17</v>
      </c>
      <c r="E24" s="117">
        <v>41</v>
      </c>
      <c r="F24" s="118">
        <v>47</v>
      </c>
      <c r="G24" s="119">
        <f t="shared" si="0"/>
        <v>88</v>
      </c>
      <c r="H24" s="120">
        <f t="shared" si="1"/>
        <v>71</v>
      </c>
      <c r="K24" s="21">
        <f t="shared" si="2"/>
        <v>38.5</v>
      </c>
    </row>
    <row r="25" spans="1:11" ht="19.5">
      <c r="A25" s="113" t="s">
        <v>134</v>
      </c>
      <c r="B25" s="114" t="s">
        <v>146</v>
      </c>
      <c r="C25" s="115">
        <v>38937</v>
      </c>
      <c r="D25" s="116">
        <v>11</v>
      </c>
      <c r="E25" s="117">
        <v>46</v>
      </c>
      <c r="F25" s="118">
        <v>43</v>
      </c>
      <c r="G25" s="119">
        <f t="shared" si="0"/>
        <v>89</v>
      </c>
      <c r="H25" s="120">
        <f t="shared" si="1"/>
        <v>78</v>
      </c>
      <c r="K25" s="21">
        <f t="shared" si="2"/>
        <v>37.5</v>
      </c>
    </row>
    <row r="26" spans="1:11" ht="19.5">
      <c r="A26" s="113" t="s">
        <v>130</v>
      </c>
      <c r="B26" s="114" t="s">
        <v>152</v>
      </c>
      <c r="C26" s="115">
        <v>38848</v>
      </c>
      <c r="D26" s="116">
        <v>12</v>
      </c>
      <c r="E26" s="117">
        <v>45</v>
      </c>
      <c r="F26" s="118">
        <v>45</v>
      </c>
      <c r="G26" s="119">
        <f t="shared" si="0"/>
        <v>90</v>
      </c>
      <c r="H26" s="120">
        <f t="shared" si="1"/>
        <v>78</v>
      </c>
      <c r="K26" s="21">
        <f t="shared" si="2"/>
        <v>39</v>
      </c>
    </row>
    <row r="27" spans="1:11" ht="19.5">
      <c r="A27" s="113" t="s">
        <v>168</v>
      </c>
      <c r="B27" s="114" t="s">
        <v>169</v>
      </c>
      <c r="C27" s="115">
        <v>38629</v>
      </c>
      <c r="D27" s="116">
        <v>9</v>
      </c>
      <c r="E27" s="117">
        <v>47</v>
      </c>
      <c r="F27" s="118">
        <v>45</v>
      </c>
      <c r="G27" s="119">
        <f t="shared" si="0"/>
        <v>92</v>
      </c>
      <c r="H27" s="120">
        <f t="shared" si="1"/>
        <v>83</v>
      </c>
      <c r="K27" s="21">
        <f t="shared" si="2"/>
        <v>40.5</v>
      </c>
    </row>
    <row r="28" spans="1:11" ht="19.5">
      <c r="A28" s="113" t="s">
        <v>124</v>
      </c>
      <c r="B28" s="114" t="s">
        <v>144</v>
      </c>
      <c r="C28" s="115">
        <v>38873</v>
      </c>
      <c r="D28" s="116">
        <v>13</v>
      </c>
      <c r="E28" s="117">
        <v>47</v>
      </c>
      <c r="F28" s="118">
        <v>46</v>
      </c>
      <c r="G28" s="119">
        <f t="shared" si="0"/>
        <v>93</v>
      </c>
      <c r="H28" s="120">
        <f t="shared" si="1"/>
        <v>80</v>
      </c>
      <c r="K28" s="21">
        <f t="shared" si="2"/>
        <v>39.5</v>
      </c>
    </row>
    <row r="29" spans="1:11" ht="19.5">
      <c r="A29" s="113" t="s">
        <v>172</v>
      </c>
      <c r="B29" s="114" t="s">
        <v>152</v>
      </c>
      <c r="C29" s="115">
        <v>39011</v>
      </c>
      <c r="D29" s="116">
        <v>41</v>
      </c>
      <c r="E29" s="117">
        <v>56</v>
      </c>
      <c r="F29" s="118">
        <v>69</v>
      </c>
      <c r="G29" s="119">
        <f t="shared" si="0"/>
        <v>125</v>
      </c>
      <c r="H29" s="120">
        <f t="shared" si="1"/>
        <v>84</v>
      </c>
      <c r="K29" s="21">
        <f t="shared" si="2"/>
        <v>48.5</v>
      </c>
    </row>
    <row r="30" spans="1:11" ht="20.25" thickBot="1">
      <c r="A30" s="105" t="s">
        <v>173</v>
      </c>
      <c r="B30" s="106" t="s">
        <v>152</v>
      </c>
      <c r="C30" s="107">
        <v>38216</v>
      </c>
      <c r="D30" s="108" t="s">
        <v>312</v>
      </c>
      <c r="E30" s="103" t="s">
        <v>310</v>
      </c>
      <c r="F30" s="223" t="s">
        <v>10</v>
      </c>
      <c r="G30" s="212" t="s">
        <v>10</v>
      </c>
      <c r="H30" s="224" t="s">
        <v>10</v>
      </c>
    </row>
    <row r="31" spans="1:11">
      <c r="G31" s="23"/>
    </row>
    <row r="32" spans="1:11">
      <c r="G32" s="23"/>
    </row>
    <row r="33" spans="7:7">
      <c r="G33" s="23"/>
    </row>
  </sheetData>
  <sortState ref="A10:H30">
    <sortCondition ref="G10:G30"/>
    <sortCondition ref="F10:F30"/>
    <sortCondition ref="E10:E30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11" ht="23.25">
      <c r="A2" s="254" t="str">
        <f>JUV!A2</f>
        <v>CANCHA VIEJA</v>
      </c>
      <c r="B2" s="254"/>
      <c r="C2" s="254"/>
      <c r="D2" s="254"/>
      <c r="E2" s="254"/>
      <c r="F2" s="254"/>
      <c r="G2" s="254"/>
      <c r="H2" s="254"/>
    </row>
    <row r="3" spans="1:11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11" ht="26.25">
      <c r="A4" s="252" t="s">
        <v>330</v>
      </c>
      <c r="B4" s="252"/>
      <c r="C4" s="252"/>
      <c r="D4" s="252"/>
      <c r="E4" s="252"/>
      <c r="F4" s="252"/>
      <c r="G4" s="252"/>
      <c r="H4" s="252"/>
    </row>
    <row r="5" spans="1:11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11" ht="20.25" thickBot="1">
      <c r="A6" s="246" t="str">
        <f>JUV!A6</f>
        <v>LUNES 18 DE JULIO DE 2022</v>
      </c>
      <c r="B6" s="246"/>
      <c r="C6" s="246"/>
      <c r="D6" s="246"/>
      <c r="E6" s="246"/>
      <c r="F6" s="246"/>
      <c r="G6" s="246"/>
      <c r="H6" s="246"/>
    </row>
    <row r="7" spans="1:11" ht="20.25" thickBot="1">
      <c r="A7" s="243" t="s">
        <v>43</v>
      </c>
      <c r="B7" s="244"/>
      <c r="C7" s="244"/>
      <c r="D7" s="244"/>
      <c r="E7" s="244"/>
      <c r="F7" s="244"/>
      <c r="G7" s="244"/>
      <c r="H7" s="245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6" t="s">
        <v>3</v>
      </c>
      <c r="G8" s="15" t="s">
        <v>4</v>
      </c>
      <c r="H8" s="17" t="s">
        <v>5</v>
      </c>
      <c r="K8" s="56" t="s">
        <v>24</v>
      </c>
    </row>
    <row r="9" spans="1:11" ht="20.25" thickBot="1">
      <c r="A9" s="113" t="s">
        <v>175</v>
      </c>
      <c r="B9" s="114" t="s">
        <v>159</v>
      </c>
      <c r="C9" s="115">
        <v>39213</v>
      </c>
      <c r="D9" s="116">
        <v>11</v>
      </c>
      <c r="E9" s="117">
        <v>40</v>
      </c>
      <c r="F9" s="118">
        <v>37</v>
      </c>
      <c r="G9" s="227">
        <f t="shared" ref="G9:G26" si="0">SUM(E9:F9)</f>
        <v>77</v>
      </c>
      <c r="H9" s="120">
        <f t="shared" ref="H9:H26" si="1">SUM(G9-D9)</f>
        <v>66</v>
      </c>
      <c r="I9" s="24" t="s">
        <v>15</v>
      </c>
      <c r="K9" s="21">
        <f t="shared" ref="K9:K23" si="2">(F9-D9*0.5)</f>
        <v>31.5</v>
      </c>
    </row>
    <row r="10" spans="1:11" ht="20.25" thickBot="1">
      <c r="A10" s="113" t="s">
        <v>117</v>
      </c>
      <c r="B10" s="114" t="s">
        <v>167</v>
      </c>
      <c r="C10" s="115">
        <v>39105</v>
      </c>
      <c r="D10" s="116">
        <v>3</v>
      </c>
      <c r="E10" s="117">
        <v>41</v>
      </c>
      <c r="F10" s="118">
        <v>37</v>
      </c>
      <c r="G10" s="227">
        <f t="shared" si="0"/>
        <v>78</v>
      </c>
      <c r="H10" s="120">
        <f t="shared" si="1"/>
        <v>75</v>
      </c>
      <c r="I10" s="24" t="s">
        <v>16</v>
      </c>
      <c r="K10" s="21">
        <f t="shared" si="2"/>
        <v>35.5</v>
      </c>
    </row>
    <row r="11" spans="1:11" ht="20.25" thickBot="1">
      <c r="A11" s="113" t="s">
        <v>174</v>
      </c>
      <c r="B11" s="114" t="s">
        <v>152</v>
      </c>
      <c r="C11" s="115">
        <v>39770</v>
      </c>
      <c r="D11" s="116">
        <v>10</v>
      </c>
      <c r="E11" s="117">
        <v>40</v>
      </c>
      <c r="F11" s="118">
        <v>38</v>
      </c>
      <c r="G11" s="119">
        <f t="shared" si="0"/>
        <v>78</v>
      </c>
      <c r="H11" s="226">
        <f t="shared" si="1"/>
        <v>68</v>
      </c>
      <c r="I11" s="28" t="s">
        <v>17</v>
      </c>
      <c r="K11" s="21">
        <f t="shared" si="2"/>
        <v>33</v>
      </c>
    </row>
    <row r="12" spans="1:11" ht="19.5">
      <c r="A12" s="113" t="s">
        <v>105</v>
      </c>
      <c r="B12" s="114" t="s">
        <v>152</v>
      </c>
      <c r="C12" s="115">
        <v>39205</v>
      </c>
      <c r="D12" s="116">
        <v>10</v>
      </c>
      <c r="E12" s="117">
        <v>38</v>
      </c>
      <c r="F12" s="118">
        <v>41</v>
      </c>
      <c r="G12" s="119">
        <f t="shared" si="0"/>
        <v>79</v>
      </c>
      <c r="H12" s="120">
        <f t="shared" si="1"/>
        <v>69</v>
      </c>
      <c r="K12" s="233">
        <f t="shared" si="2"/>
        <v>36</v>
      </c>
    </row>
    <row r="13" spans="1:11" ht="19.5">
      <c r="A13" s="113" t="s">
        <v>100</v>
      </c>
      <c r="B13" s="114" t="s">
        <v>144</v>
      </c>
      <c r="C13" s="115">
        <v>39469</v>
      </c>
      <c r="D13" s="116">
        <v>12</v>
      </c>
      <c r="E13" s="117">
        <v>38</v>
      </c>
      <c r="F13" s="118">
        <v>44</v>
      </c>
      <c r="G13" s="119">
        <f t="shared" si="0"/>
        <v>82</v>
      </c>
      <c r="H13" s="120">
        <f t="shared" si="1"/>
        <v>70</v>
      </c>
      <c r="K13" s="21">
        <f t="shared" si="2"/>
        <v>38</v>
      </c>
    </row>
    <row r="14" spans="1:11" ht="19.5">
      <c r="A14" s="113" t="s">
        <v>177</v>
      </c>
      <c r="B14" s="114" t="s">
        <v>148</v>
      </c>
      <c r="C14" s="115">
        <v>39689</v>
      </c>
      <c r="D14" s="116">
        <v>13</v>
      </c>
      <c r="E14" s="117">
        <v>43</v>
      </c>
      <c r="F14" s="118">
        <v>42</v>
      </c>
      <c r="G14" s="119">
        <f t="shared" si="0"/>
        <v>85</v>
      </c>
      <c r="H14" s="120">
        <f t="shared" si="1"/>
        <v>72</v>
      </c>
      <c r="K14" s="21">
        <f t="shared" si="2"/>
        <v>35.5</v>
      </c>
    </row>
    <row r="15" spans="1:11" ht="19.5">
      <c r="A15" s="113" t="s">
        <v>106</v>
      </c>
      <c r="B15" s="114" t="s">
        <v>152</v>
      </c>
      <c r="C15" s="115">
        <v>39755</v>
      </c>
      <c r="D15" s="116">
        <v>18</v>
      </c>
      <c r="E15" s="117">
        <v>45</v>
      </c>
      <c r="F15" s="118">
        <v>43</v>
      </c>
      <c r="G15" s="119">
        <f t="shared" si="0"/>
        <v>88</v>
      </c>
      <c r="H15" s="120">
        <f t="shared" si="1"/>
        <v>70</v>
      </c>
      <c r="K15" s="21">
        <f t="shared" si="2"/>
        <v>34</v>
      </c>
    </row>
    <row r="16" spans="1:11" ht="19.5">
      <c r="A16" s="113" t="s">
        <v>98</v>
      </c>
      <c r="B16" s="114" t="s">
        <v>152</v>
      </c>
      <c r="C16" s="115">
        <v>39638</v>
      </c>
      <c r="D16" s="116">
        <v>14</v>
      </c>
      <c r="E16" s="117">
        <v>46</v>
      </c>
      <c r="F16" s="118">
        <v>43</v>
      </c>
      <c r="G16" s="119">
        <f t="shared" si="0"/>
        <v>89</v>
      </c>
      <c r="H16" s="120">
        <f t="shared" si="1"/>
        <v>75</v>
      </c>
      <c r="K16" s="21">
        <f t="shared" si="2"/>
        <v>36</v>
      </c>
    </row>
    <row r="17" spans="1:11" ht="19.5">
      <c r="A17" s="113" t="s">
        <v>69</v>
      </c>
      <c r="B17" s="114" t="s">
        <v>179</v>
      </c>
      <c r="C17" s="115">
        <v>39643</v>
      </c>
      <c r="D17" s="116">
        <v>26</v>
      </c>
      <c r="E17" s="117">
        <v>47</v>
      </c>
      <c r="F17" s="118">
        <v>49</v>
      </c>
      <c r="G17" s="119">
        <f t="shared" si="0"/>
        <v>96</v>
      </c>
      <c r="H17" s="120">
        <f t="shared" si="1"/>
        <v>70</v>
      </c>
      <c r="K17" s="21">
        <f t="shared" si="2"/>
        <v>36</v>
      </c>
    </row>
    <row r="18" spans="1:11" ht="19.5">
      <c r="A18" s="113" t="s">
        <v>176</v>
      </c>
      <c r="B18" s="114" t="s">
        <v>144</v>
      </c>
      <c r="C18" s="115">
        <v>39699</v>
      </c>
      <c r="D18" s="116">
        <v>12</v>
      </c>
      <c r="E18" s="117">
        <v>48</v>
      </c>
      <c r="F18" s="118">
        <v>52</v>
      </c>
      <c r="G18" s="119">
        <f t="shared" si="0"/>
        <v>100</v>
      </c>
      <c r="H18" s="120">
        <f t="shared" si="1"/>
        <v>88</v>
      </c>
      <c r="K18" s="21">
        <f t="shared" si="2"/>
        <v>46</v>
      </c>
    </row>
    <row r="19" spans="1:11" ht="19.5">
      <c r="A19" s="113" t="s">
        <v>110</v>
      </c>
      <c r="B19" s="114" t="s">
        <v>155</v>
      </c>
      <c r="C19" s="115">
        <v>39088</v>
      </c>
      <c r="D19" s="116">
        <v>25</v>
      </c>
      <c r="E19" s="117">
        <v>58</v>
      </c>
      <c r="F19" s="118">
        <v>43</v>
      </c>
      <c r="G19" s="119">
        <f t="shared" si="0"/>
        <v>101</v>
      </c>
      <c r="H19" s="120">
        <f t="shared" si="1"/>
        <v>76</v>
      </c>
      <c r="K19" s="21">
        <f t="shared" si="2"/>
        <v>30.5</v>
      </c>
    </row>
    <row r="20" spans="1:11" ht="20.25" thickBot="1">
      <c r="A20" s="113" t="s">
        <v>181</v>
      </c>
      <c r="B20" s="114" t="s">
        <v>182</v>
      </c>
      <c r="C20" s="115">
        <v>39777</v>
      </c>
      <c r="D20" s="116">
        <v>31</v>
      </c>
      <c r="E20" s="117">
        <v>50</v>
      </c>
      <c r="F20" s="118">
        <v>51</v>
      </c>
      <c r="G20" s="119">
        <f t="shared" si="0"/>
        <v>101</v>
      </c>
      <c r="H20" s="120">
        <f t="shared" si="1"/>
        <v>70</v>
      </c>
      <c r="K20" s="21">
        <f t="shared" si="2"/>
        <v>35.5</v>
      </c>
    </row>
    <row r="21" spans="1:11" ht="20.25" thickBot="1">
      <c r="A21" s="113" t="s">
        <v>183</v>
      </c>
      <c r="B21" s="114" t="s">
        <v>152</v>
      </c>
      <c r="C21" s="115">
        <v>39785</v>
      </c>
      <c r="D21" s="116">
        <v>32</v>
      </c>
      <c r="E21" s="117">
        <v>50</v>
      </c>
      <c r="F21" s="118">
        <v>51</v>
      </c>
      <c r="G21" s="119">
        <f t="shared" si="0"/>
        <v>101</v>
      </c>
      <c r="H21" s="226">
        <f t="shared" si="1"/>
        <v>69</v>
      </c>
      <c r="I21" s="28" t="s">
        <v>18</v>
      </c>
      <c r="K21" s="233">
        <f t="shared" si="2"/>
        <v>35</v>
      </c>
    </row>
    <row r="22" spans="1:11" ht="19.5">
      <c r="A22" s="113" t="s">
        <v>112</v>
      </c>
      <c r="B22" s="114" t="s">
        <v>146</v>
      </c>
      <c r="C22" s="115">
        <v>39381</v>
      </c>
      <c r="D22" s="116">
        <v>21</v>
      </c>
      <c r="E22" s="117">
        <v>54</v>
      </c>
      <c r="F22" s="118">
        <v>49</v>
      </c>
      <c r="G22" s="119">
        <f t="shared" si="0"/>
        <v>103</v>
      </c>
      <c r="H22" s="120">
        <f t="shared" si="1"/>
        <v>82</v>
      </c>
      <c r="K22" s="21">
        <f t="shared" si="2"/>
        <v>38.5</v>
      </c>
    </row>
    <row r="23" spans="1:11" ht="19.5">
      <c r="A23" s="113" t="s">
        <v>180</v>
      </c>
      <c r="B23" s="114" t="s">
        <v>152</v>
      </c>
      <c r="C23" s="115">
        <v>39638</v>
      </c>
      <c r="D23" s="116">
        <v>30</v>
      </c>
      <c r="E23" s="117">
        <v>51</v>
      </c>
      <c r="F23" s="118">
        <v>56</v>
      </c>
      <c r="G23" s="119">
        <f t="shared" si="0"/>
        <v>107</v>
      </c>
      <c r="H23" s="120">
        <f t="shared" si="1"/>
        <v>77</v>
      </c>
      <c r="K23" s="21">
        <f t="shared" si="2"/>
        <v>41</v>
      </c>
    </row>
    <row r="24" spans="1:11" ht="19.5">
      <c r="A24" s="113" t="s">
        <v>178</v>
      </c>
      <c r="B24" s="114" t="s">
        <v>155</v>
      </c>
      <c r="C24" s="115">
        <v>39762</v>
      </c>
      <c r="D24" s="116">
        <v>23</v>
      </c>
      <c r="E24" s="117">
        <v>53</v>
      </c>
      <c r="F24" s="118">
        <v>61</v>
      </c>
      <c r="G24" s="119">
        <f t="shared" si="0"/>
        <v>114</v>
      </c>
      <c r="H24" s="120">
        <f t="shared" si="1"/>
        <v>91</v>
      </c>
      <c r="K24" s="21">
        <f t="shared" ref="K24:K27" si="3">(F24-D24*0.5)</f>
        <v>49.5</v>
      </c>
    </row>
    <row r="25" spans="1:11" ht="19.5">
      <c r="A25" s="113" t="s">
        <v>104</v>
      </c>
      <c r="B25" s="114" t="s">
        <v>144</v>
      </c>
      <c r="C25" s="115">
        <v>39774</v>
      </c>
      <c r="D25" s="116">
        <v>32</v>
      </c>
      <c r="E25" s="117">
        <v>55</v>
      </c>
      <c r="F25" s="118">
        <v>60</v>
      </c>
      <c r="G25" s="119">
        <f t="shared" si="0"/>
        <v>115</v>
      </c>
      <c r="H25" s="120">
        <f t="shared" si="1"/>
        <v>83</v>
      </c>
      <c r="K25" s="21">
        <f t="shared" si="3"/>
        <v>44</v>
      </c>
    </row>
    <row r="26" spans="1:11" ht="19.5">
      <c r="A26" s="113" t="s">
        <v>184</v>
      </c>
      <c r="B26" s="114" t="s">
        <v>155</v>
      </c>
      <c r="C26" s="115">
        <v>39810</v>
      </c>
      <c r="D26" s="116">
        <v>39</v>
      </c>
      <c r="E26" s="117">
        <v>71</v>
      </c>
      <c r="F26" s="118">
        <v>62</v>
      </c>
      <c r="G26" s="119">
        <f t="shared" si="0"/>
        <v>133</v>
      </c>
      <c r="H26" s="120">
        <f t="shared" si="1"/>
        <v>94</v>
      </c>
      <c r="K26" s="21">
        <f t="shared" si="3"/>
        <v>42.5</v>
      </c>
    </row>
    <row r="27" spans="1:11" ht="20.25" thickBot="1">
      <c r="A27" s="220" t="s">
        <v>116</v>
      </c>
      <c r="B27" s="106" t="s">
        <v>146</v>
      </c>
      <c r="C27" s="107">
        <v>39468</v>
      </c>
      <c r="D27" s="221" t="s">
        <v>10</v>
      </c>
      <c r="E27" s="222" t="s">
        <v>10</v>
      </c>
      <c r="F27" s="223" t="s">
        <v>10</v>
      </c>
      <c r="G27" s="212" t="s">
        <v>10</v>
      </c>
      <c r="H27" s="224" t="s">
        <v>10</v>
      </c>
      <c r="K27" s="21" t="e">
        <f t="shared" si="3"/>
        <v>#VALUE!</v>
      </c>
    </row>
    <row r="28" spans="1:11" ht="19.5" thickBot="1">
      <c r="B28" s="1"/>
      <c r="C28" s="1"/>
      <c r="D28" s="1"/>
      <c r="E28" s="1"/>
      <c r="F28" s="1"/>
      <c r="G28" s="1"/>
      <c r="H28" s="1"/>
    </row>
    <row r="29" spans="1:11" ht="20.25" thickBot="1">
      <c r="A29" s="243" t="s">
        <v>41</v>
      </c>
      <c r="B29" s="244"/>
      <c r="C29" s="244"/>
      <c r="D29" s="244"/>
      <c r="E29" s="244"/>
      <c r="F29" s="244"/>
      <c r="G29" s="244"/>
      <c r="H29" s="245"/>
    </row>
    <row r="30" spans="1:11" ht="20.25" thickBot="1">
      <c r="A30" s="4" t="s">
        <v>6</v>
      </c>
      <c r="B30" s="5" t="s">
        <v>9</v>
      </c>
      <c r="C30" s="5" t="s">
        <v>21</v>
      </c>
      <c r="D30" s="4" t="s">
        <v>1</v>
      </c>
      <c r="E30" s="4" t="s">
        <v>2</v>
      </c>
      <c r="F30" s="16" t="s">
        <v>3</v>
      </c>
      <c r="G30" s="15" t="s">
        <v>4</v>
      </c>
      <c r="H30" s="17" t="s">
        <v>5</v>
      </c>
      <c r="K30" s="56" t="s">
        <v>24</v>
      </c>
    </row>
    <row r="31" spans="1:11" ht="20.25" thickBot="1">
      <c r="A31" s="113" t="s">
        <v>194</v>
      </c>
      <c r="B31" s="114" t="s">
        <v>152</v>
      </c>
      <c r="C31" s="115">
        <v>39932</v>
      </c>
      <c r="D31" s="116">
        <v>14</v>
      </c>
      <c r="E31" s="117">
        <v>44</v>
      </c>
      <c r="F31" s="118">
        <v>41</v>
      </c>
      <c r="G31" s="225">
        <f t="shared" ref="G31:G39" si="4">SUM(E31:F31)</f>
        <v>85</v>
      </c>
      <c r="H31" s="120">
        <f t="shared" ref="H31:H39" si="5">SUM(G31-D31)</f>
        <v>71</v>
      </c>
      <c r="I31" s="24" t="s">
        <v>15</v>
      </c>
      <c r="K31" s="21">
        <f t="shared" ref="K31:K39" si="6">(F31-D31*0.5)</f>
        <v>34</v>
      </c>
    </row>
    <row r="32" spans="1:11" ht="20.25" thickBot="1">
      <c r="A32" s="113" t="s">
        <v>80</v>
      </c>
      <c r="B32" s="114" t="s">
        <v>155</v>
      </c>
      <c r="C32" s="115">
        <v>39591</v>
      </c>
      <c r="D32" s="116">
        <v>19</v>
      </c>
      <c r="E32" s="117">
        <v>46</v>
      </c>
      <c r="F32" s="118">
        <v>50</v>
      </c>
      <c r="G32" s="225">
        <f t="shared" si="4"/>
        <v>96</v>
      </c>
      <c r="H32" s="120">
        <f t="shared" si="5"/>
        <v>77</v>
      </c>
      <c r="I32" s="24" t="s">
        <v>16</v>
      </c>
      <c r="K32" s="21">
        <f t="shared" si="6"/>
        <v>40.5</v>
      </c>
    </row>
    <row r="33" spans="1:11" ht="19.5">
      <c r="A33" s="113" t="s">
        <v>84</v>
      </c>
      <c r="B33" s="114" t="s">
        <v>155</v>
      </c>
      <c r="C33" s="115">
        <v>39869</v>
      </c>
      <c r="D33" s="116">
        <v>22</v>
      </c>
      <c r="E33" s="117">
        <v>53</v>
      </c>
      <c r="F33" s="118">
        <v>50</v>
      </c>
      <c r="G33" s="119">
        <f t="shared" si="4"/>
        <v>103</v>
      </c>
      <c r="H33" s="120">
        <f t="shared" si="5"/>
        <v>81</v>
      </c>
      <c r="K33" s="21">
        <f t="shared" si="6"/>
        <v>39</v>
      </c>
    </row>
    <row r="34" spans="1:11" ht="19.5">
      <c r="A34" s="113" t="s">
        <v>82</v>
      </c>
      <c r="B34" s="114" t="s">
        <v>148</v>
      </c>
      <c r="C34" s="115">
        <v>40439</v>
      </c>
      <c r="D34" s="116">
        <v>19</v>
      </c>
      <c r="E34" s="117">
        <v>55</v>
      </c>
      <c r="F34" s="118">
        <v>49</v>
      </c>
      <c r="G34" s="119">
        <f t="shared" si="4"/>
        <v>104</v>
      </c>
      <c r="H34" s="120">
        <f t="shared" si="5"/>
        <v>85</v>
      </c>
      <c r="K34" s="21">
        <f t="shared" si="6"/>
        <v>39.5</v>
      </c>
    </row>
    <row r="35" spans="1:11" ht="19.5">
      <c r="A35" s="113" t="s">
        <v>81</v>
      </c>
      <c r="B35" s="114" t="s">
        <v>148</v>
      </c>
      <c r="C35" s="115">
        <v>39177</v>
      </c>
      <c r="D35" s="116">
        <v>26</v>
      </c>
      <c r="E35" s="117">
        <v>55</v>
      </c>
      <c r="F35" s="118">
        <v>53</v>
      </c>
      <c r="G35" s="119">
        <f t="shared" si="4"/>
        <v>108</v>
      </c>
      <c r="H35" s="120">
        <f t="shared" si="5"/>
        <v>82</v>
      </c>
      <c r="K35" s="21">
        <f t="shared" si="6"/>
        <v>40</v>
      </c>
    </row>
    <row r="36" spans="1:11" ht="20.25" thickBot="1">
      <c r="A36" s="113" t="s">
        <v>62</v>
      </c>
      <c r="B36" s="114" t="s">
        <v>159</v>
      </c>
      <c r="C36" s="115">
        <v>39750</v>
      </c>
      <c r="D36" s="116">
        <v>27</v>
      </c>
      <c r="E36" s="117">
        <v>54</v>
      </c>
      <c r="F36" s="118">
        <v>57</v>
      </c>
      <c r="G36" s="119">
        <f t="shared" si="4"/>
        <v>111</v>
      </c>
      <c r="H36" s="120">
        <f t="shared" si="5"/>
        <v>84</v>
      </c>
      <c r="K36" s="21">
        <f t="shared" si="6"/>
        <v>43.5</v>
      </c>
    </row>
    <row r="37" spans="1:11" ht="20.25" thickBot="1">
      <c r="A37" s="113" t="s">
        <v>195</v>
      </c>
      <c r="B37" s="114" t="s">
        <v>148</v>
      </c>
      <c r="C37" s="115">
        <v>40056</v>
      </c>
      <c r="D37" s="116">
        <v>42</v>
      </c>
      <c r="E37" s="117">
        <v>53</v>
      </c>
      <c r="F37" s="118">
        <v>58</v>
      </c>
      <c r="G37" s="119">
        <f t="shared" si="4"/>
        <v>111</v>
      </c>
      <c r="H37" s="120">
        <f t="shared" si="5"/>
        <v>69</v>
      </c>
      <c r="I37" s="28" t="s">
        <v>17</v>
      </c>
      <c r="K37" s="21">
        <f t="shared" si="6"/>
        <v>37</v>
      </c>
    </row>
    <row r="38" spans="1:11" ht="20.25" thickBot="1">
      <c r="A38" s="113" t="s">
        <v>196</v>
      </c>
      <c r="B38" s="114" t="s">
        <v>152</v>
      </c>
      <c r="C38" s="115">
        <v>39425</v>
      </c>
      <c r="D38" s="116">
        <v>47</v>
      </c>
      <c r="E38" s="117">
        <v>63</v>
      </c>
      <c r="F38" s="118">
        <v>61</v>
      </c>
      <c r="G38" s="119">
        <f t="shared" si="4"/>
        <v>124</v>
      </c>
      <c r="H38" s="120">
        <f t="shared" si="5"/>
        <v>77</v>
      </c>
      <c r="I38" s="28" t="s">
        <v>18</v>
      </c>
      <c r="K38" s="21">
        <f t="shared" si="6"/>
        <v>37.5</v>
      </c>
    </row>
    <row r="39" spans="1:11" ht="20.25" thickBot="1">
      <c r="A39" s="105" t="s">
        <v>197</v>
      </c>
      <c r="B39" s="106" t="s">
        <v>167</v>
      </c>
      <c r="C39" s="107">
        <v>40267</v>
      </c>
      <c r="D39" s="108">
        <v>62</v>
      </c>
      <c r="E39" s="103">
        <v>78</v>
      </c>
      <c r="F39" s="109">
        <v>81</v>
      </c>
      <c r="G39" s="104">
        <f t="shared" si="4"/>
        <v>159</v>
      </c>
      <c r="H39" s="136">
        <f t="shared" si="5"/>
        <v>97</v>
      </c>
      <c r="K39" s="21">
        <f t="shared" si="6"/>
        <v>50</v>
      </c>
    </row>
  </sheetData>
  <sortState ref="A31:H39">
    <sortCondition ref="G31:G39"/>
    <sortCondition ref="F31:F39"/>
    <sortCondition ref="E31:E39"/>
  </sortState>
  <mergeCells count="8">
    <mergeCell ref="A29:H29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1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20" ht="23.25">
      <c r="A2" s="254" t="str">
        <f>JUV!A2</f>
        <v>CANCHA VIEJA</v>
      </c>
      <c r="B2" s="254"/>
      <c r="C2" s="254"/>
      <c r="D2" s="254"/>
      <c r="E2" s="254"/>
      <c r="F2" s="254"/>
      <c r="G2" s="254"/>
      <c r="H2" s="254"/>
    </row>
    <row r="3" spans="1:20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20" ht="26.25">
      <c r="A4" s="252" t="s">
        <v>330</v>
      </c>
      <c r="B4" s="252"/>
      <c r="C4" s="252"/>
      <c r="D4" s="252"/>
      <c r="E4" s="252"/>
      <c r="F4" s="252"/>
      <c r="G4" s="252"/>
      <c r="H4" s="252"/>
    </row>
    <row r="5" spans="1:20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20" ht="19.5">
      <c r="A6" s="246" t="str">
        <f>JUV!A6</f>
        <v>LUNES 18 DE JULIO DE 2022</v>
      </c>
      <c r="B6" s="246"/>
      <c r="C6" s="246"/>
      <c r="D6" s="246"/>
      <c r="E6" s="246"/>
      <c r="F6" s="246"/>
      <c r="G6" s="246"/>
      <c r="H6" s="246"/>
    </row>
    <row r="7" spans="1:20" ht="20.25" thickBot="1">
      <c r="A7" s="255"/>
      <c r="B7" s="255"/>
      <c r="C7" s="255"/>
      <c r="D7" s="255"/>
      <c r="E7" s="255"/>
      <c r="F7" s="255"/>
      <c r="G7" s="255"/>
      <c r="H7" s="255"/>
    </row>
    <row r="8" spans="1:20" ht="19.5" thickBot="1">
      <c r="A8" s="247" t="s">
        <v>42</v>
      </c>
      <c r="B8" s="248"/>
      <c r="C8" s="248"/>
      <c r="D8" s="248"/>
      <c r="E8" s="248"/>
      <c r="F8" s="248"/>
      <c r="G8" s="248"/>
      <c r="H8" s="249"/>
    </row>
    <row r="9" spans="1:20" s="8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6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113" t="s">
        <v>187</v>
      </c>
      <c r="B10" s="114" t="s">
        <v>148</v>
      </c>
      <c r="C10" s="115">
        <v>39819</v>
      </c>
      <c r="D10" s="116">
        <v>13</v>
      </c>
      <c r="E10" s="117">
        <v>42</v>
      </c>
      <c r="F10" s="118">
        <v>42</v>
      </c>
      <c r="G10" s="227">
        <f t="shared" ref="G10:G20" si="0">SUM(E10:F10)</f>
        <v>84</v>
      </c>
      <c r="H10" s="120">
        <f t="shared" ref="H10:H20" si="1">SUM(G10-D10)</f>
        <v>71</v>
      </c>
      <c r="I10" s="24" t="s">
        <v>15</v>
      </c>
      <c r="K10" s="21">
        <f t="shared" ref="K10:K20" si="2">(F10-D10*0.5)</f>
        <v>35.5</v>
      </c>
      <c r="N10" s="1"/>
      <c r="O10" s="1"/>
      <c r="P10" s="1"/>
      <c r="Q10" s="1"/>
      <c r="R10" s="1"/>
      <c r="S10" s="1"/>
      <c r="T10" s="1"/>
    </row>
    <row r="11" spans="1:20" ht="20.25" thickBot="1">
      <c r="A11" s="113" t="s">
        <v>186</v>
      </c>
      <c r="B11" s="114" t="s">
        <v>146</v>
      </c>
      <c r="C11" s="115">
        <v>40007</v>
      </c>
      <c r="D11" s="116">
        <v>12</v>
      </c>
      <c r="E11" s="117">
        <v>41</v>
      </c>
      <c r="F11" s="118">
        <v>44</v>
      </c>
      <c r="G11" s="227">
        <f t="shared" si="0"/>
        <v>85</v>
      </c>
      <c r="H11" s="120">
        <f t="shared" si="1"/>
        <v>73</v>
      </c>
      <c r="I11" s="24" t="s">
        <v>16</v>
      </c>
      <c r="K11" s="21">
        <f t="shared" si="2"/>
        <v>38</v>
      </c>
      <c r="M11" s="102"/>
      <c r="N11" s="102"/>
      <c r="O11" s="102"/>
      <c r="P11" s="102"/>
      <c r="Q11" s="102"/>
      <c r="R11" s="102"/>
    </row>
    <row r="12" spans="1:20" ht="19.5">
      <c r="A12" s="113" t="s">
        <v>185</v>
      </c>
      <c r="B12" s="114" t="s">
        <v>144</v>
      </c>
      <c r="C12" s="115">
        <v>40163</v>
      </c>
      <c r="D12" s="116">
        <v>8</v>
      </c>
      <c r="E12" s="117">
        <v>44</v>
      </c>
      <c r="F12" s="118">
        <v>42</v>
      </c>
      <c r="G12" s="119">
        <f t="shared" si="0"/>
        <v>86</v>
      </c>
      <c r="H12" s="120">
        <f t="shared" si="1"/>
        <v>78</v>
      </c>
      <c r="K12" s="21">
        <f t="shared" si="2"/>
        <v>38</v>
      </c>
      <c r="M12" s="102"/>
      <c r="N12" s="102"/>
      <c r="O12" s="102"/>
      <c r="P12" s="102"/>
      <c r="Q12" s="102"/>
      <c r="R12" s="102"/>
    </row>
    <row r="13" spans="1:20" ht="19.5">
      <c r="A13" s="113" t="s">
        <v>118</v>
      </c>
      <c r="B13" s="114" t="s">
        <v>146</v>
      </c>
      <c r="C13" s="115">
        <v>40413</v>
      </c>
      <c r="D13" s="116">
        <v>17</v>
      </c>
      <c r="E13" s="117">
        <v>50</v>
      </c>
      <c r="F13" s="118">
        <v>45</v>
      </c>
      <c r="G13" s="119">
        <f t="shared" si="0"/>
        <v>95</v>
      </c>
      <c r="H13" s="120">
        <f t="shared" si="1"/>
        <v>78</v>
      </c>
      <c r="K13" s="21">
        <f t="shared" si="2"/>
        <v>36.5</v>
      </c>
    </row>
    <row r="14" spans="1:20" ht="20.25" thickBot="1">
      <c r="A14" s="113" t="s">
        <v>101</v>
      </c>
      <c r="B14" s="114" t="s">
        <v>144</v>
      </c>
      <c r="C14" s="115">
        <v>39867</v>
      </c>
      <c r="D14" s="116">
        <v>16</v>
      </c>
      <c r="E14" s="117">
        <v>54</v>
      </c>
      <c r="F14" s="118">
        <v>42</v>
      </c>
      <c r="G14" s="119">
        <f t="shared" si="0"/>
        <v>96</v>
      </c>
      <c r="H14" s="120">
        <f t="shared" si="1"/>
        <v>80</v>
      </c>
      <c r="K14" s="21">
        <f t="shared" si="2"/>
        <v>34</v>
      </c>
    </row>
    <row r="15" spans="1:20" ht="20.25" thickBot="1">
      <c r="A15" s="113" t="s">
        <v>65</v>
      </c>
      <c r="B15" s="114" t="s">
        <v>159</v>
      </c>
      <c r="C15" s="115">
        <v>40532</v>
      </c>
      <c r="D15" s="116">
        <v>26</v>
      </c>
      <c r="E15" s="117">
        <v>50</v>
      </c>
      <c r="F15" s="118">
        <v>49</v>
      </c>
      <c r="G15" s="119">
        <f t="shared" si="0"/>
        <v>99</v>
      </c>
      <c r="H15" s="226">
        <f t="shared" si="1"/>
        <v>73</v>
      </c>
      <c r="I15" s="28" t="s">
        <v>18</v>
      </c>
      <c r="K15" s="21">
        <f t="shared" si="2"/>
        <v>36</v>
      </c>
    </row>
    <row r="16" spans="1:20" ht="19.5">
      <c r="A16" s="113" t="s">
        <v>188</v>
      </c>
      <c r="B16" s="114" t="s">
        <v>148</v>
      </c>
      <c r="C16" s="115">
        <v>39994</v>
      </c>
      <c r="D16" s="116">
        <v>23</v>
      </c>
      <c r="E16" s="117">
        <v>48</v>
      </c>
      <c r="F16" s="118">
        <v>55</v>
      </c>
      <c r="G16" s="119">
        <f t="shared" si="0"/>
        <v>103</v>
      </c>
      <c r="H16" s="120">
        <f t="shared" si="1"/>
        <v>80</v>
      </c>
      <c r="K16" s="21">
        <f t="shared" si="2"/>
        <v>43.5</v>
      </c>
    </row>
    <row r="17" spans="1:11" ht="20.25" thickBot="1">
      <c r="A17" s="113" t="s">
        <v>64</v>
      </c>
      <c r="B17" s="114" t="s">
        <v>159</v>
      </c>
      <c r="C17" s="115">
        <v>40373</v>
      </c>
      <c r="D17" s="116">
        <v>25</v>
      </c>
      <c r="E17" s="117">
        <v>53</v>
      </c>
      <c r="F17" s="118">
        <v>52</v>
      </c>
      <c r="G17" s="119">
        <f t="shared" si="0"/>
        <v>105</v>
      </c>
      <c r="H17" s="120">
        <f t="shared" si="1"/>
        <v>80</v>
      </c>
      <c r="K17" s="21">
        <f t="shared" si="2"/>
        <v>39.5</v>
      </c>
    </row>
    <row r="18" spans="1:11" ht="20.25" thickBot="1">
      <c r="A18" s="113" t="s">
        <v>67</v>
      </c>
      <c r="B18" s="114" t="s">
        <v>159</v>
      </c>
      <c r="C18" s="115">
        <v>40397</v>
      </c>
      <c r="D18" s="116">
        <v>46</v>
      </c>
      <c r="E18" s="117">
        <v>61</v>
      </c>
      <c r="F18" s="118">
        <v>54</v>
      </c>
      <c r="G18" s="119">
        <f t="shared" si="0"/>
        <v>115</v>
      </c>
      <c r="H18" s="226">
        <f t="shared" si="1"/>
        <v>69</v>
      </c>
      <c r="I18" s="28" t="s">
        <v>17</v>
      </c>
      <c r="K18" s="21">
        <f t="shared" si="2"/>
        <v>31</v>
      </c>
    </row>
    <row r="19" spans="1:11" ht="19.5">
      <c r="A19" s="113" t="s">
        <v>99</v>
      </c>
      <c r="B19" s="114" t="s">
        <v>144</v>
      </c>
      <c r="C19" s="115">
        <v>40430</v>
      </c>
      <c r="D19" s="116">
        <v>31</v>
      </c>
      <c r="E19" s="117">
        <v>57</v>
      </c>
      <c r="F19" s="118">
        <v>59</v>
      </c>
      <c r="G19" s="119">
        <f t="shared" si="0"/>
        <v>116</v>
      </c>
      <c r="H19" s="120">
        <f t="shared" si="1"/>
        <v>85</v>
      </c>
      <c r="K19" s="21">
        <f t="shared" si="2"/>
        <v>43.5</v>
      </c>
    </row>
    <row r="20" spans="1:11" ht="19.5">
      <c r="A20" s="113" t="s">
        <v>189</v>
      </c>
      <c r="B20" s="114" t="s">
        <v>179</v>
      </c>
      <c r="C20" s="115">
        <v>40469</v>
      </c>
      <c r="D20" s="116">
        <v>59</v>
      </c>
      <c r="E20" s="117">
        <v>74</v>
      </c>
      <c r="F20" s="118">
        <v>65</v>
      </c>
      <c r="G20" s="119">
        <f t="shared" si="0"/>
        <v>139</v>
      </c>
      <c r="H20" s="120">
        <f t="shared" si="1"/>
        <v>80</v>
      </c>
      <c r="K20" s="21">
        <f t="shared" si="2"/>
        <v>35.5</v>
      </c>
    </row>
    <row r="21" spans="1:11" ht="20.25" thickBot="1">
      <c r="A21" s="220" t="s">
        <v>108</v>
      </c>
      <c r="B21" s="106" t="s">
        <v>155</v>
      </c>
      <c r="C21" s="107">
        <v>40280</v>
      </c>
      <c r="D21" s="221" t="s">
        <v>10</v>
      </c>
      <c r="E21" s="222" t="s">
        <v>10</v>
      </c>
      <c r="F21" s="223" t="s">
        <v>10</v>
      </c>
      <c r="G21" s="212" t="s">
        <v>10</v>
      </c>
      <c r="H21" s="224" t="s">
        <v>10</v>
      </c>
    </row>
  </sheetData>
  <sortState ref="A10:H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2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9" bestFit="1" customWidth="1"/>
    <col min="8" max="8" width="11.42578125" style="23"/>
    <col min="9" max="16384" width="11.42578125" style="1"/>
  </cols>
  <sheetData>
    <row r="1" spans="1:16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16" ht="23.25">
      <c r="A2" s="254" t="str">
        <f>JUV!A2</f>
        <v>CANCHA VIEJA</v>
      </c>
      <c r="B2" s="254"/>
      <c r="C2" s="254"/>
      <c r="D2" s="254"/>
      <c r="E2" s="254"/>
      <c r="F2" s="254"/>
    </row>
    <row r="3" spans="1:16" ht="19.5">
      <c r="A3" s="251" t="s">
        <v>7</v>
      </c>
      <c r="B3" s="251"/>
      <c r="C3" s="251"/>
      <c r="D3" s="251"/>
      <c r="E3" s="251"/>
      <c r="F3" s="251"/>
    </row>
    <row r="4" spans="1:16" ht="26.25">
      <c r="A4" s="252" t="s">
        <v>330</v>
      </c>
      <c r="B4" s="252"/>
      <c r="C4" s="252"/>
      <c r="D4" s="252"/>
      <c r="E4" s="252"/>
      <c r="F4" s="252"/>
    </row>
    <row r="5" spans="1:16" ht="19.5">
      <c r="A5" s="253" t="s">
        <v>14</v>
      </c>
      <c r="B5" s="253"/>
      <c r="C5" s="253"/>
      <c r="D5" s="253"/>
      <c r="E5" s="253"/>
      <c r="F5" s="253"/>
    </row>
    <row r="6" spans="1:16" ht="19.5">
      <c r="A6" s="246" t="str">
        <f>JUV!A6</f>
        <v>LUNES 18 DE JULIO DE 2022</v>
      </c>
      <c r="B6" s="246"/>
      <c r="C6" s="246"/>
      <c r="D6" s="246"/>
      <c r="E6" s="246"/>
      <c r="F6" s="24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56" t="s">
        <v>33</v>
      </c>
      <c r="B8" s="257"/>
      <c r="C8" s="257"/>
      <c r="D8" s="257"/>
      <c r="E8" s="257"/>
      <c r="F8" s="258"/>
    </row>
    <row r="9" spans="1:16" s="3" customFormat="1" ht="20.25" thickBot="1">
      <c r="A9" s="16" t="s">
        <v>0</v>
      </c>
      <c r="B9" s="61" t="s">
        <v>9</v>
      </c>
      <c r="C9" s="61" t="s">
        <v>21</v>
      </c>
      <c r="D9" s="62" t="s">
        <v>1</v>
      </c>
      <c r="E9" s="4" t="s">
        <v>4</v>
      </c>
      <c r="F9" s="4" t="s">
        <v>5</v>
      </c>
      <c r="G9" s="70"/>
      <c r="H9" s="23"/>
      <c r="K9" s="1"/>
      <c r="L9" s="1"/>
      <c r="M9" s="1"/>
      <c r="N9" s="1"/>
      <c r="O9" s="1"/>
      <c r="P9" s="1"/>
    </row>
    <row r="10" spans="1:16" ht="20.25" thickBot="1">
      <c r="A10" s="60" t="s">
        <v>75</v>
      </c>
      <c r="B10" s="33" t="s">
        <v>155</v>
      </c>
      <c r="C10" s="34">
        <v>40175</v>
      </c>
      <c r="D10" s="63">
        <v>8</v>
      </c>
      <c r="E10" s="214">
        <v>43</v>
      </c>
      <c r="F10" s="64">
        <f t="shared" ref="F10:F17" si="0">(E10-D10)</f>
        <v>35</v>
      </c>
      <c r="G10" s="71" t="s">
        <v>26</v>
      </c>
      <c r="J10" s="53"/>
      <c r="K10" s="53"/>
      <c r="L10" s="53"/>
      <c r="M10" s="53"/>
    </row>
    <row r="11" spans="1:16" ht="20.25" thickBot="1">
      <c r="A11" s="60" t="s">
        <v>198</v>
      </c>
      <c r="B11" s="33" t="s">
        <v>152</v>
      </c>
      <c r="C11" s="34">
        <v>40522</v>
      </c>
      <c r="D11" s="63">
        <v>12</v>
      </c>
      <c r="E11" s="214">
        <v>48</v>
      </c>
      <c r="F11" s="64">
        <f t="shared" si="0"/>
        <v>36</v>
      </c>
      <c r="G11" s="71" t="s">
        <v>27</v>
      </c>
    </row>
    <row r="12" spans="1:16" ht="20.25" thickBot="1">
      <c r="A12" s="60" t="s">
        <v>199</v>
      </c>
      <c r="B12" s="33" t="s">
        <v>162</v>
      </c>
      <c r="C12" s="34">
        <v>40142</v>
      </c>
      <c r="D12" s="63">
        <v>10</v>
      </c>
      <c r="E12" s="19">
        <v>52</v>
      </c>
      <c r="F12" s="64">
        <f t="shared" si="0"/>
        <v>42</v>
      </c>
    </row>
    <row r="13" spans="1:16" ht="20.25" thickBot="1">
      <c r="A13" s="60" t="s">
        <v>202</v>
      </c>
      <c r="B13" s="33" t="s">
        <v>182</v>
      </c>
      <c r="C13" s="34">
        <v>40518</v>
      </c>
      <c r="D13" s="63">
        <v>11</v>
      </c>
      <c r="E13" s="19">
        <v>52</v>
      </c>
      <c r="F13" s="209">
        <f t="shared" si="0"/>
        <v>41</v>
      </c>
      <c r="G13" s="71" t="s">
        <v>17</v>
      </c>
    </row>
    <row r="14" spans="1:16" ht="19.5">
      <c r="A14" s="60" t="s">
        <v>59</v>
      </c>
      <c r="B14" s="33" t="s">
        <v>162</v>
      </c>
      <c r="C14" s="34">
        <v>40021</v>
      </c>
      <c r="D14" s="63">
        <v>11</v>
      </c>
      <c r="E14" s="19">
        <v>57</v>
      </c>
      <c r="F14" s="64">
        <f t="shared" si="0"/>
        <v>46</v>
      </c>
    </row>
    <row r="15" spans="1:16" ht="19.5">
      <c r="A15" s="60" t="s">
        <v>55</v>
      </c>
      <c r="B15" s="33" t="s">
        <v>159</v>
      </c>
      <c r="C15" s="34">
        <v>40169</v>
      </c>
      <c r="D15" s="63">
        <v>18</v>
      </c>
      <c r="E15" s="19">
        <v>61</v>
      </c>
      <c r="F15" s="64">
        <f t="shared" si="0"/>
        <v>43</v>
      </c>
    </row>
    <row r="16" spans="1:16" ht="19.5">
      <c r="A16" s="60" t="s">
        <v>57</v>
      </c>
      <c r="B16" s="33" t="s">
        <v>159</v>
      </c>
      <c r="C16" s="34">
        <v>40116</v>
      </c>
      <c r="D16" s="63">
        <v>22</v>
      </c>
      <c r="E16" s="19">
        <v>64</v>
      </c>
      <c r="F16" s="64">
        <f t="shared" si="0"/>
        <v>42</v>
      </c>
    </row>
    <row r="17" spans="1:8" ht="19.5">
      <c r="A17" s="60" t="s">
        <v>201</v>
      </c>
      <c r="B17" s="33" t="s">
        <v>182</v>
      </c>
      <c r="C17" s="34">
        <v>40045</v>
      </c>
      <c r="D17" s="63">
        <v>22</v>
      </c>
      <c r="E17" s="19">
        <v>73</v>
      </c>
      <c r="F17" s="64">
        <f t="shared" si="0"/>
        <v>51</v>
      </c>
    </row>
    <row r="18" spans="1:8" ht="20.25" thickBot="1">
      <c r="A18" s="210" t="s">
        <v>200</v>
      </c>
      <c r="B18" s="103" t="s">
        <v>144</v>
      </c>
      <c r="C18" s="123">
        <v>40304</v>
      </c>
      <c r="D18" s="211" t="s">
        <v>10</v>
      </c>
      <c r="E18" s="212" t="s">
        <v>10</v>
      </c>
      <c r="F18" s="213" t="s">
        <v>10</v>
      </c>
    </row>
    <row r="19" spans="1:8" ht="19.5" thickBot="1">
      <c r="B19" s="1"/>
      <c r="C19" s="1"/>
      <c r="D19" s="1"/>
      <c r="E19" s="1"/>
      <c r="F19" s="1"/>
      <c r="G19" s="1"/>
      <c r="H19" s="1"/>
    </row>
    <row r="20" spans="1:8" ht="20.25" thickBot="1">
      <c r="A20" s="243" t="s">
        <v>34</v>
      </c>
      <c r="B20" s="244"/>
      <c r="C20" s="244"/>
      <c r="D20" s="244"/>
      <c r="E20" s="244"/>
      <c r="F20" s="245"/>
    </row>
    <row r="21" spans="1:8" ht="20.25" thickBot="1">
      <c r="A21" s="16" t="s">
        <v>6</v>
      </c>
      <c r="B21" s="61" t="s">
        <v>9</v>
      </c>
      <c r="C21" s="61" t="s">
        <v>21</v>
      </c>
      <c r="D21" s="62" t="s">
        <v>1</v>
      </c>
      <c r="E21" s="4" t="s">
        <v>4</v>
      </c>
      <c r="F21" s="4" t="s">
        <v>5</v>
      </c>
    </row>
    <row r="22" spans="1:8" ht="20.25" thickBot="1">
      <c r="A22" s="60" t="s">
        <v>73</v>
      </c>
      <c r="B22" s="33" t="s">
        <v>152</v>
      </c>
      <c r="C22" s="34">
        <v>40415</v>
      </c>
      <c r="D22" s="63">
        <v>22</v>
      </c>
      <c r="E22" s="214">
        <v>59</v>
      </c>
      <c r="F22" s="64">
        <f>(E22-D22)</f>
        <v>37</v>
      </c>
      <c r="G22" s="71" t="s">
        <v>26</v>
      </c>
    </row>
    <row r="23" spans="1:8" ht="20.25" thickBot="1">
      <c r="A23" s="60" t="s">
        <v>56</v>
      </c>
      <c r="B23" s="33" t="s">
        <v>159</v>
      </c>
      <c r="C23" s="34">
        <v>39853</v>
      </c>
      <c r="D23" s="63">
        <v>27</v>
      </c>
      <c r="E23" s="214">
        <v>64</v>
      </c>
      <c r="F23" s="64">
        <f>(E23-D23)</f>
        <v>37</v>
      </c>
      <c r="G23" s="71" t="s">
        <v>27</v>
      </c>
    </row>
    <row r="24" spans="1:8" ht="20.25" thickBot="1">
      <c r="A24" s="60" t="s">
        <v>54</v>
      </c>
      <c r="B24" s="33" t="s">
        <v>159</v>
      </c>
      <c r="C24" s="34">
        <v>40200</v>
      </c>
      <c r="D24" s="63">
        <v>25</v>
      </c>
      <c r="E24" s="19">
        <v>65</v>
      </c>
      <c r="F24" s="64">
        <f>(E24-D24)</f>
        <v>40</v>
      </c>
    </row>
    <row r="25" spans="1:8" ht="20.25" thickBot="1">
      <c r="A25" s="122" t="s">
        <v>246</v>
      </c>
      <c r="B25" s="103" t="s">
        <v>162</v>
      </c>
      <c r="C25" s="123">
        <v>40267</v>
      </c>
      <c r="D25" s="124">
        <v>28</v>
      </c>
      <c r="E25" s="104">
        <v>66</v>
      </c>
      <c r="F25" s="215">
        <f>(E25-D25)</f>
        <v>38</v>
      </c>
      <c r="G25" s="71" t="s">
        <v>17</v>
      </c>
    </row>
    <row r="26" spans="1:8">
      <c r="F26" s="1"/>
    </row>
    <row r="27" spans="1:8">
      <c r="F27" s="1"/>
    </row>
    <row r="28" spans="1:8">
      <c r="B28" s="1"/>
      <c r="C28" s="1"/>
      <c r="D28" s="1"/>
      <c r="E28" s="1"/>
      <c r="F28" s="1"/>
      <c r="G28" s="1"/>
    </row>
    <row r="29" spans="1:8">
      <c r="B29" s="1"/>
      <c r="C29" s="1"/>
      <c r="D29" s="1"/>
      <c r="E29" s="1"/>
      <c r="F29" s="1"/>
      <c r="G29" s="1"/>
    </row>
    <row r="30" spans="1:8">
      <c r="B30" s="1"/>
      <c r="C30" s="1"/>
      <c r="D30" s="1"/>
      <c r="E30" s="1"/>
      <c r="F30" s="1"/>
      <c r="G30" s="1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F37" s="1"/>
    </row>
    <row r="38" spans="2:7">
      <c r="F38" s="1"/>
    </row>
    <row r="39" spans="2:7">
      <c r="F39" s="1"/>
    </row>
    <row r="40" spans="2:7">
      <c r="F40" s="1"/>
    </row>
    <row r="41" spans="2:7">
      <c r="F41" s="1"/>
    </row>
    <row r="42" spans="2:7">
      <c r="F42" s="1"/>
    </row>
    <row r="43" spans="2:7">
      <c r="F43" s="1"/>
    </row>
    <row r="44" spans="2:7">
      <c r="F44" s="1"/>
    </row>
    <row r="45" spans="2:7">
      <c r="F45" s="1"/>
    </row>
    <row r="46" spans="2:7">
      <c r="F46" s="1"/>
    </row>
    <row r="47" spans="2:7">
      <c r="F47" s="1"/>
    </row>
    <row r="48" spans="2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</sheetData>
  <sortState ref="A22:F25">
    <sortCondition ref="E22:E25"/>
  </sortState>
  <mergeCells count="8">
    <mergeCell ref="A20:F20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71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9" customWidth="1"/>
    <col min="8" max="8" width="11.42578125" style="2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60" t="str">
        <f>JUV!A1</f>
        <v>MAR DEL PLATA GOLF CLUB</v>
      </c>
      <c r="B1" s="260"/>
      <c r="C1" s="260"/>
      <c r="D1" s="260"/>
      <c r="E1" s="260"/>
      <c r="F1" s="260"/>
    </row>
    <row r="2" spans="1:23" ht="23.25">
      <c r="A2" s="254" t="str">
        <f>JUV!A2</f>
        <v>CANCHA VIEJA</v>
      </c>
      <c r="B2" s="254"/>
      <c r="C2" s="254"/>
      <c r="D2" s="254"/>
      <c r="E2" s="254"/>
      <c r="F2" s="254"/>
    </row>
    <row r="3" spans="1:23" ht="19.5">
      <c r="A3" s="251" t="s">
        <v>7</v>
      </c>
      <c r="B3" s="251"/>
      <c r="C3" s="251"/>
      <c r="D3" s="251"/>
      <c r="E3" s="251"/>
      <c r="F3" s="251"/>
    </row>
    <row r="4" spans="1:23" ht="26.25">
      <c r="A4" s="252" t="s">
        <v>330</v>
      </c>
      <c r="B4" s="252"/>
      <c r="C4" s="252"/>
      <c r="D4" s="252"/>
      <c r="E4" s="252"/>
      <c r="F4" s="252"/>
    </row>
    <row r="5" spans="1:23" ht="19.5">
      <c r="A5" s="253" t="s">
        <v>14</v>
      </c>
      <c r="B5" s="253"/>
      <c r="C5" s="253"/>
      <c r="D5" s="253"/>
      <c r="E5" s="253"/>
      <c r="F5" s="253"/>
    </row>
    <row r="6" spans="1:23" ht="20.25" thickBot="1">
      <c r="A6" s="246" t="str">
        <f>JUV!A6</f>
        <v>LUNES 18 DE JULIO DE 2022</v>
      </c>
      <c r="B6" s="246"/>
      <c r="C6" s="246"/>
      <c r="D6" s="246"/>
      <c r="E6" s="246"/>
      <c r="F6" s="246"/>
    </row>
    <row r="7" spans="1:23" ht="20.25" thickBot="1">
      <c r="A7" s="256" t="s">
        <v>35</v>
      </c>
      <c r="B7" s="257"/>
      <c r="C7" s="257"/>
      <c r="D7" s="257"/>
      <c r="E7" s="257"/>
      <c r="F7" s="258"/>
    </row>
    <row r="8" spans="1:23" s="57" customFormat="1" ht="20.25" thickBot="1">
      <c r="A8" s="16" t="s">
        <v>0</v>
      </c>
      <c r="B8" s="61" t="s">
        <v>9</v>
      </c>
      <c r="C8" s="61" t="s">
        <v>21</v>
      </c>
      <c r="D8" s="62" t="s">
        <v>1</v>
      </c>
      <c r="E8" s="4" t="s">
        <v>4</v>
      </c>
      <c r="F8" s="4" t="s">
        <v>5</v>
      </c>
      <c r="G8" s="70"/>
      <c r="H8" s="23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</row>
    <row r="9" spans="1:23" ht="20.25" thickBot="1">
      <c r="A9" s="60" t="s">
        <v>205</v>
      </c>
      <c r="B9" s="33" t="s">
        <v>182</v>
      </c>
      <c r="C9" s="34">
        <v>41139</v>
      </c>
      <c r="D9" s="63">
        <v>8</v>
      </c>
      <c r="E9" s="214">
        <v>46</v>
      </c>
      <c r="F9" s="64">
        <f t="shared" ref="F9:F26" si="0">(E9-D9)</f>
        <v>38</v>
      </c>
      <c r="G9" s="73" t="s">
        <v>26</v>
      </c>
      <c r="J9" s="74"/>
      <c r="K9" s="259" t="s">
        <v>29</v>
      </c>
      <c r="L9" s="259"/>
      <c r="M9" s="259"/>
      <c r="N9" s="259"/>
      <c r="O9" s="259"/>
      <c r="P9" s="259"/>
      <c r="Q9" s="259"/>
      <c r="R9" s="259"/>
      <c r="S9" s="259"/>
      <c r="T9" s="74"/>
      <c r="U9" s="74"/>
      <c r="V9" s="74"/>
      <c r="W9" s="74"/>
    </row>
    <row r="10" spans="1:23" ht="20.25" thickBot="1">
      <c r="A10" s="60" t="s">
        <v>315</v>
      </c>
      <c r="B10" s="33" t="s">
        <v>144</v>
      </c>
      <c r="C10" s="34">
        <v>40766</v>
      </c>
      <c r="D10" s="63">
        <v>5</v>
      </c>
      <c r="E10" s="214">
        <v>48</v>
      </c>
      <c r="F10" s="64">
        <f t="shared" si="0"/>
        <v>43</v>
      </c>
      <c r="G10" s="71" t="s">
        <v>27</v>
      </c>
      <c r="J10" s="75" t="s">
        <v>0</v>
      </c>
      <c r="K10" s="75">
        <v>1</v>
      </c>
      <c r="L10" s="75">
        <v>2</v>
      </c>
      <c r="M10" s="75">
        <v>3</v>
      </c>
      <c r="N10" s="75">
        <v>4</v>
      </c>
      <c r="O10" s="75">
        <v>5</v>
      </c>
      <c r="P10" s="75">
        <v>6</v>
      </c>
      <c r="Q10" s="75">
        <v>7</v>
      </c>
      <c r="R10" s="75">
        <v>8</v>
      </c>
      <c r="S10" s="75">
        <v>9</v>
      </c>
      <c r="T10" s="76" t="s">
        <v>28</v>
      </c>
      <c r="U10" s="75" t="s">
        <v>4</v>
      </c>
      <c r="V10" s="75" t="s">
        <v>30</v>
      </c>
      <c r="W10" s="75" t="s">
        <v>31</v>
      </c>
    </row>
    <row r="11" spans="1:23" ht="20.25" thickBot="1">
      <c r="A11" s="60" t="s">
        <v>316</v>
      </c>
      <c r="B11" s="33" t="s">
        <v>159</v>
      </c>
      <c r="C11" s="34">
        <v>41174</v>
      </c>
      <c r="D11" s="63">
        <v>10</v>
      </c>
      <c r="E11" s="19">
        <v>48</v>
      </c>
      <c r="F11" s="64">
        <f t="shared" si="0"/>
        <v>38</v>
      </c>
      <c r="J11" s="77"/>
      <c r="K11" s="78"/>
      <c r="L11" s="78"/>
      <c r="M11" s="78"/>
      <c r="N11" s="79"/>
      <c r="O11" s="79"/>
      <c r="P11" s="79"/>
      <c r="Q11" s="79"/>
      <c r="R11" s="79"/>
      <c r="S11" s="79"/>
      <c r="T11" s="80"/>
      <c r="U11" s="78">
        <f>T11</f>
        <v>0</v>
      </c>
      <c r="V11" s="79">
        <f>SUM(N11:S11)-D11*0.6</f>
        <v>-6</v>
      </c>
      <c r="W11" s="78">
        <f>SUM(Q11:S11)-D11*0.3</f>
        <v>-3</v>
      </c>
    </row>
    <row r="12" spans="1:23" ht="20.25" thickBot="1">
      <c r="A12" s="60" t="s">
        <v>207</v>
      </c>
      <c r="B12" s="33" t="s">
        <v>144</v>
      </c>
      <c r="C12" s="34">
        <v>41137</v>
      </c>
      <c r="D12" s="63">
        <v>12</v>
      </c>
      <c r="E12" s="19">
        <v>49</v>
      </c>
      <c r="F12" s="209">
        <f t="shared" si="0"/>
        <v>37</v>
      </c>
      <c r="G12" s="71" t="s">
        <v>17</v>
      </c>
      <c r="J12" s="77"/>
      <c r="K12" s="78"/>
      <c r="L12" s="78"/>
      <c r="M12" s="78"/>
      <c r="N12" s="79"/>
      <c r="O12" s="79"/>
      <c r="P12" s="79"/>
      <c r="Q12" s="79"/>
      <c r="R12" s="79"/>
      <c r="S12" s="79"/>
      <c r="T12" s="80"/>
      <c r="U12" s="78">
        <f>T12</f>
        <v>0</v>
      </c>
      <c r="V12" s="79">
        <f>SUM(N12:S12)-D12*0.6</f>
        <v>-7.1999999999999993</v>
      </c>
      <c r="W12" s="78">
        <f>SUM(Q12:S12)-D12*0.3</f>
        <v>-3.5999999999999996</v>
      </c>
    </row>
    <row r="13" spans="1:23" ht="19.5">
      <c r="A13" s="60" t="s">
        <v>206</v>
      </c>
      <c r="B13" s="33" t="s">
        <v>152</v>
      </c>
      <c r="C13" s="34">
        <v>41123</v>
      </c>
      <c r="D13" s="63">
        <v>9</v>
      </c>
      <c r="E13" s="19">
        <v>53</v>
      </c>
      <c r="F13" s="64">
        <f t="shared" si="0"/>
        <v>44</v>
      </c>
      <c r="G13" s="82"/>
    </row>
    <row r="14" spans="1:23" ht="19.5">
      <c r="A14" s="60" t="s">
        <v>209</v>
      </c>
      <c r="B14" s="33" t="s">
        <v>146</v>
      </c>
      <c r="C14" s="34">
        <v>41031</v>
      </c>
      <c r="D14" s="63">
        <v>0</v>
      </c>
      <c r="E14" s="19">
        <v>53</v>
      </c>
      <c r="F14" s="64">
        <f t="shared" si="0"/>
        <v>53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1:23" ht="19.5">
      <c r="A15" s="60" t="s">
        <v>213</v>
      </c>
      <c r="B15" s="33" t="s">
        <v>162</v>
      </c>
      <c r="C15" s="34">
        <v>40969</v>
      </c>
      <c r="D15" s="63">
        <v>13</v>
      </c>
      <c r="E15" s="19">
        <v>55</v>
      </c>
      <c r="F15" s="64">
        <f t="shared" si="0"/>
        <v>42</v>
      </c>
      <c r="G15" s="82"/>
    </row>
    <row r="16" spans="1:23" ht="19.5">
      <c r="A16" s="60" t="s">
        <v>211</v>
      </c>
      <c r="B16" s="33" t="s">
        <v>159</v>
      </c>
      <c r="C16" s="34">
        <v>41084</v>
      </c>
      <c r="D16" s="63">
        <v>17</v>
      </c>
      <c r="E16" s="19">
        <v>58</v>
      </c>
      <c r="F16" s="64">
        <f t="shared" si="0"/>
        <v>41</v>
      </c>
    </row>
    <row r="17" spans="1:10" ht="19.5">
      <c r="A17" s="60" t="s">
        <v>217</v>
      </c>
      <c r="B17" s="33" t="s">
        <v>146</v>
      </c>
      <c r="C17" s="34">
        <v>41015</v>
      </c>
      <c r="D17" s="63">
        <v>0</v>
      </c>
      <c r="E17" s="19">
        <v>60</v>
      </c>
      <c r="F17" s="64">
        <f t="shared" si="0"/>
        <v>60</v>
      </c>
      <c r="G17" s="82"/>
    </row>
    <row r="18" spans="1:10" ht="19.5">
      <c r="A18" s="60" t="s">
        <v>208</v>
      </c>
      <c r="B18" s="33" t="s">
        <v>144</v>
      </c>
      <c r="C18" s="34">
        <v>40558</v>
      </c>
      <c r="D18" s="63">
        <v>11</v>
      </c>
      <c r="E18" s="19">
        <v>62</v>
      </c>
      <c r="F18" s="64">
        <f t="shared" si="0"/>
        <v>51</v>
      </c>
      <c r="G18" s="82"/>
    </row>
    <row r="19" spans="1:10" ht="19.5">
      <c r="A19" s="60" t="s">
        <v>220</v>
      </c>
      <c r="B19" s="33" t="s">
        <v>162</v>
      </c>
      <c r="C19" s="34">
        <v>41069</v>
      </c>
      <c r="D19" s="63">
        <v>0</v>
      </c>
      <c r="E19" s="19">
        <v>65</v>
      </c>
      <c r="F19" s="64">
        <f t="shared" si="0"/>
        <v>65</v>
      </c>
      <c r="G19" s="82"/>
    </row>
    <row r="20" spans="1:10" ht="19.5">
      <c r="A20" s="60" t="s">
        <v>219</v>
      </c>
      <c r="B20" s="33" t="s">
        <v>167</v>
      </c>
      <c r="C20" s="34">
        <v>40983</v>
      </c>
      <c r="D20" s="63">
        <v>0</v>
      </c>
      <c r="E20" s="19">
        <v>73</v>
      </c>
      <c r="F20" s="64">
        <f t="shared" si="0"/>
        <v>73</v>
      </c>
      <c r="G20" s="82"/>
    </row>
    <row r="21" spans="1:10" ht="19.5">
      <c r="A21" s="60" t="s">
        <v>214</v>
      </c>
      <c r="B21" s="33" t="s">
        <v>159</v>
      </c>
      <c r="C21" s="34">
        <v>41016</v>
      </c>
      <c r="D21" s="63">
        <v>20</v>
      </c>
      <c r="E21" s="19">
        <v>75</v>
      </c>
      <c r="F21" s="64">
        <f t="shared" si="0"/>
        <v>55</v>
      </c>
      <c r="G21" s="82"/>
    </row>
    <row r="22" spans="1:10" ht="19.5">
      <c r="A22" s="60" t="s">
        <v>212</v>
      </c>
      <c r="B22" s="33" t="s">
        <v>179</v>
      </c>
      <c r="C22" s="34">
        <v>41068</v>
      </c>
      <c r="D22" s="63">
        <v>20</v>
      </c>
      <c r="E22" s="19">
        <v>76</v>
      </c>
      <c r="F22" s="64">
        <f t="shared" si="0"/>
        <v>56</v>
      </c>
      <c r="G22" s="82"/>
    </row>
    <row r="23" spans="1:10" ht="19.5">
      <c r="A23" s="60" t="s">
        <v>210</v>
      </c>
      <c r="B23" s="33" t="s">
        <v>159</v>
      </c>
      <c r="C23" s="34">
        <v>41201</v>
      </c>
      <c r="D23" s="63">
        <v>20</v>
      </c>
      <c r="E23" s="19">
        <v>77</v>
      </c>
      <c r="F23" s="64">
        <f t="shared" si="0"/>
        <v>57</v>
      </c>
      <c r="G23" s="82"/>
    </row>
    <row r="24" spans="1:10" ht="19.5">
      <c r="A24" s="60" t="s">
        <v>216</v>
      </c>
      <c r="B24" s="33" t="s">
        <v>146</v>
      </c>
      <c r="C24" s="34">
        <v>41025</v>
      </c>
      <c r="D24" s="63">
        <v>0</v>
      </c>
      <c r="E24" s="19">
        <v>79</v>
      </c>
      <c r="F24" s="64">
        <f t="shared" si="0"/>
        <v>79</v>
      </c>
      <c r="G24" s="82"/>
    </row>
    <row r="25" spans="1:10" ht="19.5">
      <c r="A25" s="60" t="s">
        <v>215</v>
      </c>
      <c r="B25" s="33" t="s">
        <v>159</v>
      </c>
      <c r="C25" s="34">
        <v>40614</v>
      </c>
      <c r="D25" s="63">
        <v>20</v>
      </c>
      <c r="E25" s="19">
        <v>80</v>
      </c>
      <c r="F25" s="64">
        <f t="shared" si="0"/>
        <v>60</v>
      </c>
      <c r="G25" s="82"/>
    </row>
    <row r="26" spans="1:10" ht="20.25" thickBot="1">
      <c r="A26" s="122" t="s">
        <v>218</v>
      </c>
      <c r="B26" s="103" t="s">
        <v>155</v>
      </c>
      <c r="C26" s="123">
        <v>40789</v>
      </c>
      <c r="D26" s="124">
        <v>0</v>
      </c>
      <c r="E26" s="104">
        <v>85</v>
      </c>
      <c r="F26" s="125">
        <f t="shared" si="0"/>
        <v>85</v>
      </c>
      <c r="G26" s="82"/>
    </row>
    <row r="27" spans="1:10" ht="19.5" thickBot="1">
      <c r="B27" s="1"/>
      <c r="C27" s="1"/>
      <c r="D27" s="1"/>
      <c r="E27" s="1"/>
      <c r="F27" s="1"/>
      <c r="G27" s="1"/>
      <c r="H27" s="1"/>
    </row>
    <row r="28" spans="1:10" ht="20.25" thickBot="1">
      <c r="A28" s="243" t="s">
        <v>36</v>
      </c>
      <c r="B28" s="244"/>
      <c r="C28" s="244"/>
      <c r="D28" s="244"/>
      <c r="E28" s="244"/>
      <c r="F28" s="245"/>
      <c r="J28"/>
    </row>
    <row r="29" spans="1:10" ht="20.25" thickBot="1">
      <c r="A29" s="16" t="s">
        <v>0</v>
      </c>
      <c r="B29" s="61" t="s">
        <v>9</v>
      </c>
      <c r="C29" s="61" t="s">
        <v>21</v>
      </c>
      <c r="D29" s="62" t="s">
        <v>1</v>
      </c>
      <c r="E29" s="4" t="s">
        <v>4</v>
      </c>
      <c r="F29" s="4" t="s">
        <v>5</v>
      </c>
      <c r="J29"/>
    </row>
    <row r="30" spans="1:10" ht="20.25" thickBot="1">
      <c r="A30" s="60" t="s">
        <v>247</v>
      </c>
      <c r="B30" s="33" t="s">
        <v>152</v>
      </c>
      <c r="C30" s="34">
        <v>40616</v>
      </c>
      <c r="D30" s="63">
        <v>13</v>
      </c>
      <c r="E30" s="214">
        <v>51</v>
      </c>
      <c r="F30" s="64">
        <f t="shared" ref="F30:F37" si="1">(E30-D30)</f>
        <v>38</v>
      </c>
      <c r="G30" s="71" t="s">
        <v>26</v>
      </c>
      <c r="J30"/>
    </row>
    <row r="31" spans="1:10" ht="20.25" thickBot="1">
      <c r="A31" s="60" t="s">
        <v>248</v>
      </c>
      <c r="B31" s="33" t="s">
        <v>146</v>
      </c>
      <c r="C31" s="34">
        <v>40917</v>
      </c>
      <c r="D31" s="63">
        <v>15</v>
      </c>
      <c r="E31" s="214">
        <v>53</v>
      </c>
      <c r="F31" s="64">
        <f t="shared" si="1"/>
        <v>38</v>
      </c>
      <c r="G31" s="71" t="s">
        <v>27</v>
      </c>
      <c r="J31"/>
    </row>
    <row r="32" spans="1:10" ht="19.5">
      <c r="A32" s="60" t="s">
        <v>253</v>
      </c>
      <c r="B32" s="33" t="s">
        <v>148</v>
      </c>
      <c r="C32" s="34">
        <v>40586</v>
      </c>
      <c r="D32" s="63">
        <v>0</v>
      </c>
      <c r="E32" s="19">
        <v>61</v>
      </c>
      <c r="F32" s="64">
        <f t="shared" si="1"/>
        <v>61</v>
      </c>
    </row>
    <row r="33" spans="1:10" ht="20.25" thickBot="1">
      <c r="A33" s="60" t="s">
        <v>249</v>
      </c>
      <c r="B33" s="33" t="s">
        <v>152</v>
      </c>
      <c r="C33" s="34">
        <v>41055</v>
      </c>
      <c r="D33" s="63">
        <v>20</v>
      </c>
      <c r="E33" s="19">
        <v>64</v>
      </c>
      <c r="F33" s="64">
        <f t="shared" si="1"/>
        <v>44</v>
      </c>
      <c r="J33"/>
    </row>
    <row r="34" spans="1:10" ht="20.25" thickBot="1">
      <c r="A34" s="60" t="s">
        <v>250</v>
      </c>
      <c r="B34" s="33" t="s">
        <v>167</v>
      </c>
      <c r="C34" s="34">
        <v>40825</v>
      </c>
      <c r="D34" s="63">
        <v>22</v>
      </c>
      <c r="E34" s="19">
        <v>65</v>
      </c>
      <c r="F34" s="209">
        <f t="shared" si="1"/>
        <v>43</v>
      </c>
      <c r="G34" s="71" t="s">
        <v>17</v>
      </c>
      <c r="J34"/>
    </row>
    <row r="35" spans="1:10" ht="19.5">
      <c r="A35" s="60" t="s">
        <v>254</v>
      </c>
      <c r="B35" s="33" t="s">
        <v>155</v>
      </c>
      <c r="C35" s="34">
        <v>40867</v>
      </c>
      <c r="D35" s="63">
        <v>0</v>
      </c>
      <c r="E35" s="19">
        <v>65</v>
      </c>
      <c r="F35" s="64">
        <f t="shared" si="1"/>
        <v>65</v>
      </c>
      <c r="J35"/>
    </row>
    <row r="36" spans="1:10" ht="19.5">
      <c r="A36" s="60" t="s">
        <v>252</v>
      </c>
      <c r="B36" s="33" t="s">
        <v>144</v>
      </c>
      <c r="C36" s="34">
        <v>40795</v>
      </c>
      <c r="D36" s="63">
        <v>24</v>
      </c>
      <c r="E36" s="19">
        <v>78</v>
      </c>
      <c r="F36" s="64">
        <f t="shared" si="1"/>
        <v>54</v>
      </c>
      <c r="J36"/>
    </row>
    <row r="37" spans="1:10" ht="20.25" thickBot="1">
      <c r="A37" s="122" t="s">
        <v>251</v>
      </c>
      <c r="B37" s="103" t="s">
        <v>152</v>
      </c>
      <c r="C37" s="123">
        <v>41073</v>
      </c>
      <c r="D37" s="124">
        <v>24</v>
      </c>
      <c r="E37" s="104">
        <v>79</v>
      </c>
      <c r="F37" s="125">
        <f t="shared" si="1"/>
        <v>55</v>
      </c>
      <c r="J37"/>
    </row>
    <row r="38" spans="1:10">
      <c r="B38" s="1"/>
      <c r="C38" s="1"/>
      <c r="D38" s="1"/>
      <c r="E38" s="1"/>
      <c r="F38" s="1"/>
      <c r="G38" s="1"/>
      <c r="H38" s="1"/>
      <c r="J38"/>
    </row>
    <row r="39" spans="1:10">
      <c r="B39" s="1"/>
      <c r="C39" s="1"/>
      <c r="D39" s="1"/>
      <c r="E39" s="1"/>
      <c r="F39" s="1"/>
      <c r="G39" s="1"/>
      <c r="H39" s="1"/>
    </row>
    <row r="40" spans="1:10">
      <c r="B40" s="1"/>
      <c r="C40" s="1"/>
      <c r="D40" s="1"/>
      <c r="E40" s="1"/>
      <c r="F40" s="1"/>
      <c r="G40" s="1"/>
      <c r="H40" s="1"/>
    </row>
    <row r="41" spans="1:10">
      <c r="B41" s="1"/>
      <c r="C41" s="1"/>
      <c r="D41" s="1"/>
      <c r="E41" s="1"/>
      <c r="F41" s="1"/>
      <c r="G41" s="1"/>
      <c r="H41" s="1"/>
    </row>
    <row r="42" spans="1:10">
      <c r="B42" s="1"/>
      <c r="C42" s="1"/>
      <c r="D42" s="1"/>
      <c r="E42" s="1"/>
      <c r="F42" s="1"/>
      <c r="G42" s="1"/>
      <c r="H42" s="1"/>
    </row>
    <row r="43" spans="1:10">
      <c r="B43" s="1"/>
      <c r="C43" s="1"/>
      <c r="D43" s="1"/>
      <c r="E43" s="1"/>
      <c r="F43" s="1"/>
      <c r="G43" s="1"/>
      <c r="H43" s="1"/>
    </row>
    <row r="44" spans="1:10">
      <c r="B44" s="1"/>
      <c r="C44" s="1"/>
      <c r="D44" s="1"/>
      <c r="E44" s="1"/>
      <c r="F44" s="1"/>
      <c r="G44" s="1"/>
      <c r="H44" s="1"/>
    </row>
    <row r="45" spans="1:10">
      <c r="B45" s="1"/>
      <c r="C45" s="1"/>
      <c r="D45" s="1"/>
      <c r="E45" s="1"/>
      <c r="F45" s="1"/>
      <c r="G45" s="1"/>
      <c r="H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</sheetData>
  <sortState ref="A30:F37">
    <sortCondition ref="E30:E37"/>
  </sortState>
  <mergeCells count="9">
    <mergeCell ref="K9:S9"/>
    <mergeCell ref="A28:F28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8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7" ht="23.25">
      <c r="A2" s="254" t="str">
        <f>JUV!A2</f>
        <v>CANCHA VIEJA</v>
      </c>
      <c r="B2" s="254"/>
      <c r="C2" s="254"/>
      <c r="D2" s="254"/>
      <c r="E2" s="254"/>
      <c r="F2" s="254"/>
    </row>
    <row r="3" spans="1:7" ht="19.5">
      <c r="A3" s="251" t="s">
        <v>7</v>
      </c>
      <c r="B3" s="251"/>
      <c r="C3" s="251"/>
      <c r="D3" s="251"/>
      <c r="E3" s="251"/>
      <c r="F3" s="251"/>
    </row>
    <row r="4" spans="1:7" ht="26.25">
      <c r="A4" s="252" t="s">
        <v>330</v>
      </c>
      <c r="B4" s="252"/>
      <c r="C4" s="252"/>
      <c r="D4" s="252"/>
      <c r="E4" s="252"/>
      <c r="F4" s="252"/>
    </row>
    <row r="5" spans="1:7" ht="19.5">
      <c r="A5" s="253" t="s">
        <v>14</v>
      </c>
      <c r="B5" s="253"/>
      <c r="C5" s="253"/>
      <c r="D5" s="253"/>
      <c r="E5" s="253"/>
      <c r="F5" s="253"/>
    </row>
    <row r="6" spans="1:7" ht="19.5">
      <c r="A6" s="246" t="str">
        <f>JUV!A6</f>
        <v>LUNES 18 DE JULIO DE 2022</v>
      </c>
      <c r="B6" s="246"/>
      <c r="C6" s="246"/>
      <c r="D6" s="246"/>
      <c r="E6" s="246"/>
      <c r="F6" s="246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61" t="s">
        <v>38</v>
      </c>
      <c r="B8" s="262"/>
      <c r="C8" s="262"/>
      <c r="D8" s="262"/>
      <c r="E8" s="262"/>
      <c r="F8" s="263"/>
      <c r="G8" s="86"/>
    </row>
    <row r="9" spans="1:7" s="57" customFormat="1" ht="20.25" thickBot="1">
      <c r="A9" s="87" t="s">
        <v>0</v>
      </c>
      <c r="B9" s="88" t="s">
        <v>9</v>
      </c>
      <c r="C9" s="88" t="s">
        <v>21</v>
      </c>
      <c r="D9" s="89" t="s">
        <v>1</v>
      </c>
      <c r="E9" s="90" t="s">
        <v>4</v>
      </c>
      <c r="F9" s="90" t="s">
        <v>5</v>
      </c>
      <c r="G9" s="91"/>
    </row>
    <row r="10" spans="1:7" ht="20.25" thickBot="1">
      <c r="A10" s="60" t="s">
        <v>286</v>
      </c>
      <c r="B10" s="33" t="s">
        <v>182</v>
      </c>
      <c r="C10" s="34">
        <v>41277</v>
      </c>
      <c r="D10" s="63">
        <v>-2</v>
      </c>
      <c r="E10" s="214">
        <v>34</v>
      </c>
      <c r="F10" s="64">
        <f t="shared" ref="F10:F25" si="0">(E10-D10)</f>
        <v>36</v>
      </c>
      <c r="G10" s="92" t="s">
        <v>26</v>
      </c>
    </row>
    <row r="11" spans="1:7" ht="20.25" thickBot="1">
      <c r="A11" s="60" t="s">
        <v>227</v>
      </c>
      <c r="B11" s="33" t="s">
        <v>144</v>
      </c>
      <c r="C11" s="34">
        <v>41308</v>
      </c>
      <c r="D11" s="63">
        <v>0</v>
      </c>
      <c r="E11" s="214">
        <v>48</v>
      </c>
      <c r="F11" s="64">
        <f t="shared" si="0"/>
        <v>48</v>
      </c>
      <c r="G11" s="93" t="s">
        <v>27</v>
      </c>
    </row>
    <row r="12" spans="1:7" ht="19.5">
      <c r="A12" s="60" t="s">
        <v>224</v>
      </c>
      <c r="B12" s="33" t="s">
        <v>225</v>
      </c>
      <c r="C12" s="34">
        <v>42587</v>
      </c>
      <c r="D12" s="63">
        <v>0</v>
      </c>
      <c r="E12" s="19">
        <v>58</v>
      </c>
      <c r="F12" s="64">
        <f t="shared" si="0"/>
        <v>58</v>
      </c>
    </row>
    <row r="13" spans="1:7" ht="19.5">
      <c r="A13" s="60" t="s">
        <v>222</v>
      </c>
      <c r="B13" s="33" t="s">
        <v>155</v>
      </c>
      <c r="C13" s="34">
        <v>41592</v>
      </c>
      <c r="D13" s="63">
        <v>13</v>
      </c>
      <c r="E13" s="19">
        <v>59</v>
      </c>
      <c r="F13" s="64">
        <f t="shared" si="0"/>
        <v>46</v>
      </c>
    </row>
    <row r="14" spans="1:7" ht="20.25" thickBot="1">
      <c r="A14" s="60" t="s">
        <v>223</v>
      </c>
      <c r="B14" s="33" t="s">
        <v>155</v>
      </c>
      <c r="C14" s="34">
        <v>41775</v>
      </c>
      <c r="D14" s="63">
        <v>10</v>
      </c>
      <c r="E14" s="19">
        <v>59</v>
      </c>
      <c r="F14" s="64">
        <f t="shared" si="0"/>
        <v>49</v>
      </c>
    </row>
    <row r="15" spans="1:7" ht="20.25" thickBot="1">
      <c r="A15" s="60" t="s">
        <v>226</v>
      </c>
      <c r="B15" s="33" t="s">
        <v>159</v>
      </c>
      <c r="C15" s="34">
        <v>41428</v>
      </c>
      <c r="D15" s="63">
        <v>19</v>
      </c>
      <c r="E15" s="19">
        <v>60</v>
      </c>
      <c r="F15" s="209">
        <f t="shared" si="0"/>
        <v>41</v>
      </c>
      <c r="G15" s="92" t="s">
        <v>17</v>
      </c>
    </row>
    <row r="16" spans="1:7" ht="19.5">
      <c r="A16" s="60" t="s">
        <v>230</v>
      </c>
      <c r="B16" s="33" t="s">
        <v>159</v>
      </c>
      <c r="C16" s="34">
        <v>41571</v>
      </c>
      <c r="D16" s="63">
        <v>0</v>
      </c>
      <c r="E16" s="19">
        <v>63</v>
      </c>
      <c r="F16" s="64">
        <f t="shared" si="0"/>
        <v>63</v>
      </c>
    </row>
    <row r="17" spans="1:7" ht="19.5">
      <c r="A17" s="60" t="s">
        <v>229</v>
      </c>
      <c r="B17" s="33" t="s">
        <v>155</v>
      </c>
      <c r="C17" s="34">
        <v>41387</v>
      </c>
      <c r="D17" s="63">
        <v>13</v>
      </c>
      <c r="E17" s="19">
        <v>65</v>
      </c>
      <c r="F17" s="64">
        <f t="shared" si="0"/>
        <v>52</v>
      </c>
    </row>
    <row r="18" spans="1:7" ht="19.5">
      <c r="A18" s="60" t="s">
        <v>228</v>
      </c>
      <c r="B18" s="33" t="s">
        <v>159</v>
      </c>
      <c r="C18" s="34">
        <v>42256</v>
      </c>
      <c r="D18" s="63">
        <v>0</v>
      </c>
      <c r="E18" s="19">
        <v>66</v>
      </c>
      <c r="F18" s="64">
        <f t="shared" si="0"/>
        <v>66</v>
      </c>
    </row>
    <row r="19" spans="1:7" ht="19.5">
      <c r="A19" s="60" t="s">
        <v>234</v>
      </c>
      <c r="B19" s="33" t="s">
        <v>148</v>
      </c>
      <c r="C19" s="34">
        <v>41498</v>
      </c>
      <c r="D19" s="63">
        <v>0</v>
      </c>
      <c r="E19" s="19">
        <v>66</v>
      </c>
      <c r="F19" s="64">
        <f t="shared" si="0"/>
        <v>66</v>
      </c>
    </row>
    <row r="20" spans="1:7" ht="19.5">
      <c r="A20" s="60" t="s">
        <v>237</v>
      </c>
      <c r="B20" s="33" t="s">
        <v>152</v>
      </c>
      <c r="C20" s="34">
        <v>41479</v>
      </c>
      <c r="D20" s="63">
        <v>0</v>
      </c>
      <c r="E20" s="19">
        <v>69</v>
      </c>
      <c r="F20" s="64">
        <f t="shared" si="0"/>
        <v>69</v>
      </c>
    </row>
    <row r="21" spans="1:7" ht="19.5">
      <c r="A21" s="60" t="s">
        <v>235</v>
      </c>
      <c r="B21" s="33" t="s">
        <v>148</v>
      </c>
      <c r="C21" s="34">
        <v>41764</v>
      </c>
      <c r="D21" s="63">
        <v>0</v>
      </c>
      <c r="E21" s="19">
        <v>74</v>
      </c>
      <c r="F21" s="64">
        <f t="shared" si="0"/>
        <v>74</v>
      </c>
    </row>
    <row r="22" spans="1:7" ht="19.5">
      <c r="A22" s="60" t="s">
        <v>231</v>
      </c>
      <c r="B22" s="33" t="s">
        <v>148</v>
      </c>
      <c r="C22" s="34">
        <v>41620</v>
      </c>
      <c r="D22" s="63">
        <v>0</v>
      </c>
      <c r="E22" s="19">
        <v>77</v>
      </c>
      <c r="F22" s="64">
        <f t="shared" si="0"/>
        <v>77</v>
      </c>
    </row>
    <row r="23" spans="1:7" ht="19.5">
      <c r="A23" s="60" t="s">
        <v>236</v>
      </c>
      <c r="B23" s="33" t="s">
        <v>182</v>
      </c>
      <c r="C23" s="34">
        <v>41569</v>
      </c>
      <c r="D23" s="63">
        <v>0</v>
      </c>
      <c r="E23" s="19">
        <v>79</v>
      </c>
      <c r="F23" s="64">
        <f t="shared" si="0"/>
        <v>79</v>
      </c>
    </row>
    <row r="24" spans="1:7" ht="19.5">
      <c r="A24" s="60" t="s">
        <v>232</v>
      </c>
      <c r="B24" s="33" t="s">
        <v>148</v>
      </c>
      <c r="C24" s="34">
        <v>41620</v>
      </c>
      <c r="D24" s="63">
        <v>0</v>
      </c>
      <c r="E24" s="19">
        <v>82</v>
      </c>
      <c r="F24" s="64">
        <f t="shared" si="0"/>
        <v>82</v>
      </c>
      <c r="G24" s="91"/>
    </row>
    <row r="25" spans="1:7" ht="19.5">
      <c r="A25" s="60" t="s">
        <v>238</v>
      </c>
      <c r="B25" s="33" t="s">
        <v>146</v>
      </c>
      <c r="C25" s="34">
        <v>42121</v>
      </c>
      <c r="D25" s="63">
        <v>0</v>
      </c>
      <c r="E25" s="19">
        <v>85</v>
      </c>
      <c r="F25" s="64">
        <f t="shared" si="0"/>
        <v>85</v>
      </c>
      <c r="G25" s="91"/>
    </row>
    <row r="26" spans="1:7" ht="20.25" thickBot="1">
      <c r="A26" s="210" t="s">
        <v>233</v>
      </c>
      <c r="B26" s="103" t="s">
        <v>146</v>
      </c>
      <c r="C26" s="123">
        <v>41954</v>
      </c>
      <c r="D26" s="124">
        <v>0</v>
      </c>
      <c r="E26" s="212" t="s">
        <v>10</v>
      </c>
      <c r="F26" s="213" t="s">
        <v>10</v>
      </c>
      <c r="G26" s="91"/>
    </row>
    <row r="27" spans="1:7" ht="19.5" thickBot="1">
      <c r="A27" s="94"/>
      <c r="B27" s="95"/>
      <c r="C27" s="96"/>
      <c r="D27" s="97"/>
      <c r="E27" s="86"/>
      <c r="F27" s="86"/>
      <c r="G27" s="86"/>
    </row>
    <row r="28" spans="1:7" ht="20.25" thickBot="1">
      <c r="A28" s="264" t="s">
        <v>37</v>
      </c>
      <c r="B28" s="265"/>
      <c r="C28" s="265"/>
      <c r="D28" s="265"/>
      <c r="E28" s="265"/>
      <c r="F28" s="266"/>
      <c r="G28" s="86"/>
    </row>
    <row r="29" spans="1:7" ht="20.25" thickBot="1">
      <c r="A29" s="87" t="s">
        <v>0</v>
      </c>
      <c r="B29" s="88" t="s">
        <v>9</v>
      </c>
      <c r="C29" s="88" t="s">
        <v>21</v>
      </c>
      <c r="D29" s="89" t="s">
        <v>1</v>
      </c>
      <c r="E29" s="90" t="s">
        <v>4</v>
      </c>
      <c r="F29" s="90" t="s">
        <v>5</v>
      </c>
      <c r="G29" s="86"/>
    </row>
    <row r="30" spans="1:7" ht="20.25" thickBot="1">
      <c r="A30" s="60" t="s">
        <v>257</v>
      </c>
      <c r="B30" s="33" t="s">
        <v>162</v>
      </c>
      <c r="C30" s="34">
        <v>41461</v>
      </c>
      <c r="D30" s="63">
        <v>9</v>
      </c>
      <c r="E30" s="214">
        <v>55</v>
      </c>
      <c r="F30" s="64">
        <f t="shared" ref="F30:F35" si="1">(E30-D30)</f>
        <v>46</v>
      </c>
      <c r="G30" s="92" t="s">
        <v>26</v>
      </c>
    </row>
    <row r="31" spans="1:7" ht="20.25" thickBot="1">
      <c r="A31" s="60" t="s">
        <v>258</v>
      </c>
      <c r="B31" s="33" t="s">
        <v>182</v>
      </c>
      <c r="C31" s="34">
        <v>41592</v>
      </c>
      <c r="D31" s="63">
        <v>0</v>
      </c>
      <c r="E31" s="214">
        <v>58</v>
      </c>
      <c r="F31" s="64">
        <f t="shared" si="1"/>
        <v>58</v>
      </c>
      <c r="G31" s="93" t="s">
        <v>27</v>
      </c>
    </row>
    <row r="32" spans="1:7" ht="20.25" thickBot="1">
      <c r="A32" s="60" t="s">
        <v>255</v>
      </c>
      <c r="B32" s="33" t="s">
        <v>152</v>
      </c>
      <c r="C32" s="34">
        <v>41423</v>
      </c>
      <c r="D32" s="63">
        <v>22</v>
      </c>
      <c r="E32" s="19">
        <v>62</v>
      </c>
      <c r="F32" s="209">
        <f t="shared" si="1"/>
        <v>40</v>
      </c>
      <c r="G32" s="93" t="s">
        <v>17</v>
      </c>
    </row>
    <row r="33" spans="1:6" ht="19.5">
      <c r="A33" s="60" t="s">
        <v>260</v>
      </c>
      <c r="B33" s="33" t="s">
        <v>148</v>
      </c>
      <c r="C33" s="34">
        <v>41649</v>
      </c>
      <c r="D33" s="63">
        <v>0</v>
      </c>
      <c r="E33" s="19">
        <v>64</v>
      </c>
      <c r="F33" s="64">
        <f t="shared" si="1"/>
        <v>64</v>
      </c>
    </row>
    <row r="34" spans="1:6" ht="19.5">
      <c r="A34" s="60" t="s">
        <v>256</v>
      </c>
      <c r="B34" s="33" t="s">
        <v>167</v>
      </c>
      <c r="C34" s="34">
        <v>41885</v>
      </c>
      <c r="D34" s="63">
        <v>0</v>
      </c>
      <c r="E34" s="19">
        <v>71</v>
      </c>
      <c r="F34" s="64">
        <f t="shared" si="1"/>
        <v>71</v>
      </c>
    </row>
    <row r="35" spans="1:6" ht="20.25" thickBot="1">
      <c r="A35" s="122" t="s">
        <v>259</v>
      </c>
      <c r="B35" s="103" t="s">
        <v>159</v>
      </c>
      <c r="C35" s="123">
        <v>41369</v>
      </c>
      <c r="D35" s="124">
        <v>22</v>
      </c>
      <c r="E35" s="104">
        <v>76</v>
      </c>
      <c r="F35" s="125">
        <f t="shared" si="1"/>
        <v>54</v>
      </c>
    </row>
    <row r="36" spans="1:6">
      <c r="F36" s="1"/>
    </row>
    <row r="37" spans="1:6">
      <c r="F37" s="1"/>
    </row>
    <row r="38" spans="1:6">
      <c r="F38" s="1"/>
    </row>
    <row r="39" spans="1:6">
      <c r="F39" s="1"/>
    </row>
    <row r="40" spans="1:6">
      <c r="F40" s="1"/>
    </row>
    <row r="41" spans="1:6">
      <c r="F41" s="1"/>
    </row>
    <row r="42" spans="1:6">
      <c r="F42" s="1"/>
    </row>
    <row r="43" spans="1:6">
      <c r="F43" s="1"/>
    </row>
    <row r="44" spans="1:6">
      <c r="F44" s="1"/>
    </row>
    <row r="45" spans="1:6">
      <c r="F45" s="1"/>
    </row>
    <row r="46" spans="1:6">
      <c r="F46" s="1"/>
    </row>
    <row r="47" spans="1:6">
      <c r="F47" s="1"/>
    </row>
    <row r="48" spans="1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</sheetData>
  <sortState ref="A30:F35">
    <sortCondition ref="E30:E35"/>
  </sortState>
  <mergeCells count="8">
    <mergeCell ref="A6:F6"/>
    <mergeCell ref="A8:F8"/>
    <mergeCell ref="A28:F2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2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3"/>
    <col min="9" max="16384" width="11.42578125" style="1"/>
  </cols>
  <sheetData>
    <row r="1" spans="1:16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16" ht="23.25">
      <c r="A2" s="254" t="str">
        <f>JUV!A2</f>
        <v>CANCHA VIEJA</v>
      </c>
      <c r="B2" s="254"/>
      <c r="C2" s="254"/>
      <c r="D2" s="254"/>
      <c r="E2" s="254"/>
      <c r="F2" s="254"/>
    </row>
    <row r="3" spans="1:16" ht="19.5">
      <c r="A3" s="251" t="s">
        <v>7</v>
      </c>
      <c r="B3" s="251"/>
      <c r="C3" s="251"/>
      <c r="D3" s="251"/>
      <c r="E3" s="251"/>
      <c r="F3" s="251"/>
    </row>
    <row r="4" spans="1:16" ht="26.25">
      <c r="A4" s="252" t="s">
        <v>330</v>
      </c>
      <c r="B4" s="252"/>
      <c r="C4" s="252"/>
      <c r="D4" s="252"/>
      <c r="E4" s="252"/>
      <c r="F4" s="252"/>
    </row>
    <row r="5" spans="1:16" ht="19.5">
      <c r="A5" s="253" t="s">
        <v>14</v>
      </c>
      <c r="B5" s="253"/>
      <c r="C5" s="253"/>
      <c r="D5" s="253"/>
      <c r="E5" s="253"/>
      <c r="F5" s="253"/>
    </row>
    <row r="6" spans="1:16" ht="19.5">
      <c r="A6" s="246" t="str">
        <f>JUV!A6</f>
        <v>LUNES 18 DE JULIO DE 2022</v>
      </c>
      <c r="B6" s="246"/>
      <c r="C6" s="246"/>
      <c r="D6" s="246"/>
      <c r="E6" s="246"/>
      <c r="F6" s="24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56" t="s">
        <v>25</v>
      </c>
      <c r="B8" s="257"/>
      <c r="C8" s="257"/>
      <c r="D8" s="257"/>
      <c r="E8" s="257"/>
      <c r="F8" s="258"/>
    </row>
    <row r="9" spans="1:16" s="57" customFormat="1" ht="20.25" thickBot="1">
      <c r="A9" s="16" t="s">
        <v>0</v>
      </c>
      <c r="B9" s="61" t="s">
        <v>9</v>
      </c>
      <c r="C9" s="61" t="s">
        <v>21</v>
      </c>
      <c r="D9" s="62" t="s">
        <v>1</v>
      </c>
      <c r="E9" s="4" t="s">
        <v>4</v>
      </c>
      <c r="F9" s="4" t="s">
        <v>5</v>
      </c>
      <c r="H9" s="23"/>
      <c r="K9" s="1"/>
      <c r="L9" s="1"/>
      <c r="M9" s="1"/>
      <c r="N9" s="1"/>
      <c r="O9" s="1"/>
      <c r="P9" s="1"/>
    </row>
    <row r="10" spans="1:16" ht="20.25" thickBot="1">
      <c r="A10" s="60" t="s">
        <v>245</v>
      </c>
      <c r="B10" s="33" t="s">
        <v>148</v>
      </c>
      <c r="C10" s="34">
        <v>39767</v>
      </c>
      <c r="D10" s="63">
        <v>0</v>
      </c>
      <c r="E10" s="214">
        <v>52</v>
      </c>
      <c r="F10" s="64">
        <f t="shared" ref="F10:F16" si="0">(E10-D10)</f>
        <v>52</v>
      </c>
      <c r="G10" s="71" t="s">
        <v>26</v>
      </c>
      <c r="J10" s="57"/>
      <c r="K10" s="57"/>
      <c r="L10" s="57"/>
      <c r="M10" s="57"/>
    </row>
    <row r="11" spans="1:16" ht="20.25" thickBot="1">
      <c r="A11" s="60" t="s">
        <v>241</v>
      </c>
      <c r="B11" s="33" t="s">
        <v>146</v>
      </c>
      <c r="C11" s="34">
        <v>39442</v>
      </c>
      <c r="D11" s="63">
        <v>0</v>
      </c>
      <c r="E11" s="19">
        <v>67</v>
      </c>
      <c r="F11" s="64">
        <f t="shared" si="0"/>
        <v>67</v>
      </c>
      <c r="J11" s="57"/>
      <c r="K11" s="57"/>
      <c r="L11" s="57"/>
      <c r="M11" s="57"/>
      <c r="N11" s="57"/>
      <c r="O11" s="57"/>
    </row>
    <row r="12" spans="1:16" ht="20.25" thickBot="1">
      <c r="A12" s="60" t="s">
        <v>244</v>
      </c>
      <c r="B12" s="33" t="s">
        <v>162</v>
      </c>
      <c r="C12" s="34">
        <v>39709</v>
      </c>
      <c r="D12" s="63">
        <v>22</v>
      </c>
      <c r="E12" s="19">
        <v>67</v>
      </c>
      <c r="F12" s="209">
        <f t="shared" si="0"/>
        <v>45</v>
      </c>
      <c r="G12" s="71" t="s">
        <v>17</v>
      </c>
    </row>
    <row r="13" spans="1:16" ht="19.5">
      <c r="A13" s="60" t="s">
        <v>242</v>
      </c>
      <c r="B13" s="33" t="s">
        <v>148</v>
      </c>
      <c r="C13" s="34">
        <v>39580</v>
      </c>
      <c r="D13" s="63">
        <v>0</v>
      </c>
      <c r="E13" s="19">
        <v>69</v>
      </c>
      <c r="F13" s="64">
        <f t="shared" si="0"/>
        <v>69</v>
      </c>
    </row>
    <row r="14" spans="1:16" ht="19.5">
      <c r="A14" s="60" t="s">
        <v>239</v>
      </c>
      <c r="B14" s="33" t="s">
        <v>146</v>
      </c>
      <c r="C14" s="34">
        <v>38334</v>
      </c>
      <c r="D14" s="63">
        <v>0</v>
      </c>
      <c r="E14" s="19">
        <v>71</v>
      </c>
      <c r="F14" s="64">
        <f t="shared" si="0"/>
        <v>71</v>
      </c>
    </row>
    <row r="15" spans="1:16" ht="19.5">
      <c r="A15" s="60" t="s">
        <v>240</v>
      </c>
      <c r="B15" s="33" t="s">
        <v>148</v>
      </c>
      <c r="C15" s="34">
        <v>39291</v>
      </c>
      <c r="D15" s="63">
        <v>0</v>
      </c>
      <c r="E15" s="19">
        <v>76</v>
      </c>
      <c r="F15" s="64">
        <f t="shared" si="0"/>
        <v>76</v>
      </c>
    </row>
    <row r="16" spans="1:16" ht="20.25" thickBot="1">
      <c r="A16" s="122" t="s">
        <v>243</v>
      </c>
      <c r="B16" s="103" t="s">
        <v>155</v>
      </c>
      <c r="C16" s="123">
        <v>39706</v>
      </c>
      <c r="D16" s="124">
        <v>0</v>
      </c>
      <c r="E16" s="104">
        <v>79</v>
      </c>
      <c r="F16" s="125">
        <f t="shared" si="0"/>
        <v>79</v>
      </c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</sheetData>
  <sortState ref="A10:E16">
    <sortCondition ref="E10:E16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50" t="str">
        <f>JUV!A1</f>
        <v>MAR DEL PLATA GOLF CLUB</v>
      </c>
      <c r="B1" s="250"/>
      <c r="C1" s="250"/>
    </row>
    <row r="2" spans="1:4" ht="23.25">
      <c r="A2" s="254" t="str">
        <f>JUV!A2</f>
        <v>CANCHA VIEJA</v>
      </c>
      <c r="B2" s="254"/>
      <c r="C2" s="254"/>
    </row>
    <row r="3" spans="1:4">
      <c r="A3" s="267" t="s">
        <v>7</v>
      </c>
      <c r="B3" s="267"/>
      <c r="C3" s="267"/>
    </row>
    <row r="4" spans="1:4" ht="26.25">
      <c r="A4" s="252" t="s">
        <v>330</v>
      </c>
      <c r="B4" s="252"/>
      <c r="C4" s="252"/>
    </row>
    <row r="5" spans="1:4" ht="19.5">
      <c r="A5" s="253" t="s">
        <v>19</v>
      </c>
      <c r="B5" s="253"/>
      <c r="C5" s="253"/>
    </row>
    <row r="6" spans="1:4" ht="19.5">
      <c r="A6" s="246" t="str">
        <f>JUV!A6</f>
        <v>LUNES 18 DE JULIO DE 2022</v>
      </c>
      <c r="B6" s="246"/>
      <c r="C6" s="246"/>
    </row>
    <row r="7" spans="1:4" ht="20.25" thickBot="1">
      <c r="A7" s="6"/>
      <c r="B7" s="6"/>
      <c r="C7" s="6"/>
    </row>
    <row r="8" spans="1:4" ht="20.25" thickBot="1">
      <c r="A8" s="256" t="s">
        <v>13</v>
      </c>
      <c r="B8" s="257"/>
      <c r="C8" s="258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2"/>
    </row>
    <row r="10" spans="1:4" ht="20.25" thickBot="1">
      <c r="A10" s="35" t="s">
        <v>268</v>
      </c>
      <c r="B10" s="110" t="s">
        <v>265</v>
      </c>
      <c r="C10" s="111">
        <v>22</v>
      </c>
      <c r="D10" s="22" t="s">
        <v>20</v>
      </c>
    </row>
    <row r="11" spans="1:4" ht="20.25" thickBot="1">
      <c r="A11" s="35" t="s">
        <v>264</v>
      </c>
      <c r="B11" s="110" t="s">
        <v>265</v>
      </c>
      <c r="C11" s="111">
        <v>25</v>
      </c>
      <c r="D11" s="22" t="s">
        <v>20</v>
      </c>
    </row>
    <row r="12" spans="1:4" ht="20.25" thickBot="1">
      <c r="A12" s="35" t="s">
        <v>273</v>
      </c>
      <c r="B12" s="110" t="s">
        <v>159</v>
      </c>
      <c r="C12" s="111">
        <v>27</v>
      </c>
      <c r="D12" s="22" t="s">
        <v>20</v>
      </c>
    </row>
    <row r="13" spans="1:4" ht="20.25" thickBot="1">
      <c r="A13" s="35" t="s">
        <v>263</v>
      </c>
      <c r="B13" s="110" t="s">
        <v>162</v>
      </c>
      <c r="C13" s="111">
        <v>29</v>
      </c>
      <c r="D13" s="22" t="s">
        <v>20</v>
      </c>
    </row>
    <row r="14" spans="1:4" ht="20.25" thickBot="1">
      <c r="A14" s="35" t="s">
        <v>277</v>
      </c>
      <c r="B14" s="110" t="s">
        <v>152</v>
      </c>
      <c r="C14" s="111">
        <v>30</v>
      </c>
      <c r="D14" s="22" t="s">
        <v>20</v>
      </c>
    </row>
    <row r="15" spans="1:4" ht="20.25" thickBot="1">
      <c r="A15" s="35" t="s">
        <v>275</v>
      </c>
      <c r="B15" s="110" t="s">
        <v>159</v>
      </c>
      <c r="C15" s="111">
        <v>32</v>
      </c>
      <c r="D15" s="22" t="s">
        <v>20</v>
      </c>
    </row>
    <row r="16" spans="1:4" ht="20.25" thickBot="1">
      <c r="A16" s="35" t="s">
        <v>267</v>
      </c>
      <c r="B16" s="110" t="s">
        <v>265</v>
      </c>
      <c r="C16" s="111">
        <v>33</v>
      </c>
      <c r="D16" s="22" t="s">
        <v>20</v>
      </c>
    </row>
    <row r="17" spans="1:4" ht="20.25" thickBot="1">
      <c r="A17" s="35" t="s">
        <v>271</v>
      </c>
      <c r="B17" s="110" t="s">
        <v>159</v>
      </c>
      <c r="C17" s="111">
        <v>33</v>
      </c>
      <c r="D17" s="22" t="s">
        <v>20</v>
      </c>
    </row>
    <row r="18" spans="1:4" ht="20.25" thickBot="1">
      <c r="A18" s="35" t="s">
        <v>281</v>
      </c>
      <c r="B18" s="110" t="s">
        <v>152</v>
      </c>
      <c r="C18" s="111">
        <v>34</v>
      </c>
      <c r="D18" s="22" t="s">
        <v>20</v>
      </c>
    </row>
    <row r="19" spans="1:4" ht="20.25" thickBot="1">
      <c r="A19" s="35" t="s">
        <v>313</v>
      </c>
      <c r="B19" s="110" t="s">
        <v>167</v>
      </c>
      <c r="C19" s="111">
        <v>35</v>
      </c>
      <c r="D19" s="22" t="s">
        <v>20</v>
      </c>
    </row>
    <row r="20" spans="1:4" ht="20.25" thickBot="1">
      <c r="A20" s="35" t="s">
        <v>266</v>
      </c>
      <c r="B20" s="110" t="s">
        <v>265</v>
      </c>
      <c r="C20" s="111">
        <v>35</v>
      </c>
      <c r="D20" s="22" t="s">
        <v>20</v>
      </c>
    </row>
    <row r="21" spans="1:4" ht="20.25" thickBot="1">
      <c r="A21" s="35" t="s">
        <v>272</v>
      </c>
      <c r="B21" s="110" t="s">
        <v>159</v>
      </c>
      <c r="C21" s="111">
        <v>35</v>
      </c>
      <c r="D21" s="22" t="s">
        <v>20</v>
      </c>
    </row>
    <row r="22" spans="1:4" ht="20.25" thickBot="1">
      <c r="A22" s="35" t="s">
        <v>270</v>
      </c>
      <c r="B22" s="110" t="s">
        <v>265</v>
      </c>
      <c r="C22" s="111">
        <v>37</v>
      </c>
      <c r="D22" s="22" t="s">
        <v>20</v>
      </c>
    </row>
    <row r="23" spans="1:4" ht="20.25" thickBot="1">
      <c r="A23" s="35" t="s">
        <v>274</v>
      </c>
      <c r="B23" s="110" t="s">
        <v>159</v>
      </c>
      <c r="C23" s="111">
        <v>37</v>
      </c>
      <c r="D23" s="22" t="s">
        <v>20</v>
      </c>
    </row>
    <row r="24" spans="1:4" ht="20.25" thickBot="1">
      <c r="A24" s="35" t="s">
        <v>278</v>
      </c>
      <c r="B24" s="110" t="s">
        <v>152</v>
      </c>
      <c r="C24" s="111">
        <v>37</v>
      </c>
      <c r="D24" s="22" t="s">
        <v>20</v>
      </c>
    </row>
    <row r="25" spans="1:4" ht="20.25" thickBot="1">
      <c r="A25" s="35" t="s">
        <v>261</v>
      </c>
      <c r="B25" s="110" t="s">
        <v>155</v>
      </c>
      <c r="C25" s="111">
        <v>38</v>
      </c>
      <c r="D25" s="22" t="s">
        <v>20</v>
      </c>
    </row>
    <row r="26" spans="1:4" ht="20.25" thickBot="1">
      <c r="A26" s="35" t="s">
        <v>269</v>
      </c>
      <c r="B26" s="110" t="s">
        <v>265</v>
      </c>
      <c r="C26" s="111">
        <v>38</v>
      </c>
      <c r="D26" s="22" t="s">
        <v>20</v>
      </c>
    </row>
    <row r="27" spans="1:4" ht="20.25" thickBot="1">
      <c r="A27" s="35" t="s">
        <v>276</v>
      </c>
      <c r="B27" s="110" t="s">
        <v>159</v>
      </c>
      <c r="C27" s="111">
        <v>38</v>
      </c>
      <c r="D27" s="22" t="s">
        <v>20</v>
      </c>
    </row>
    <row r="28" spans="1:4" ht="20.25" thickBot="1">
      <c r="A28" s="35" t="s">
        <v>280</v>
      </c>
      <c r="B28" s="110" t="s">
        <v>155</v>
      </c>
      <c r="C28" s="111">
        <v>45</v>
      </c>
      <c r="D28" s="22" t="s">
        <v>20</v>
      </c>
    </row>
    <row r="29" spans="1:4" ht="20.25" thickBot="1">
      <c r="A29" s="105" t="s">
        <v>279</v>
      </c>
      <c r="B29" s="139" t="s">
        <v>152</v>
      </c>
      <c r="C29" s="140">
        <v>48</v>
      </c>
      <c r="D29" s="22" t="s">
        <v>20</v>
      </c>
    </row>
    <row r="30" spans="1:4" ht="20.25" thickBot="1">
      <c r="A30" s="84"/>
      <c r="B30" s="85"/>
      <c r="C30" s="54"/>
    </row>
    <row r="31" spans="1:4" ht="20.25" thickBot="1">
      <c r="A31" s="256" t="s">
        <v>32</v>
      </c>
      <c r="B31" s="257"/>
      <c r="C31" s="258"/>
    </row>
    <row r="32" spans="1:4" ht="20.25" thickBot="1">
      <c r="A32" s="4" t="s">
        <v>0</v>
      </c>
      <c r="B32" s="4" t="s">
        <v>9</v>
      </c>
      <c r="C32" s="4" t="s">
        <v>8</v>
      </c>
      <c r="D32" s="81"/>
    </row>
    <row r="33" spans="1:4" ht="20.25" thickBot="1">
      <c r="A33" s="35" t="s">
        <v>283</v>
      </c>
      <c r="B33" s="110" t="s">
        <v>167</v>
      </c>
      <c r="C33" s="111">
        <v>13</v>
      </c>
      <c r="D33" s="22" t="s">
        <v>20</v>
      </c>
    </row>
    <row r="34" spans="1:4" ht="20.25" thickBot="1">
      <c r="A34" s="35" t="s">
        <v>282</v>
      </c>
      <c r="B34" s="110" t="s">
        <v>167</v>
      </c>
      <c r="C34" s="111">
        <v>20</v>
      </c>
      <c r="D34" s="22" t="s">
        <v>20</v>
      </c>
    </row>
    <row r="35" spans="1:4" ht="20.25" thickBot="1">
      <c r="A35" s="35" t="s">
        <v>284</v>
      </c>
      <c r="B35" s="110" t="s">
        <v>167</v>
      </c>
      <c r="C35" s="111">
        <v>22</v>
      </c>
      <c r="D35" s="22" t="s">
        <v>20</v>
      </c>
    </row>
    <row r="36" spans="1:4" ht="20.25" thickBot="1">
      <c r="A36" s="105" t="s">
        <v>285</v>
      </c>
      <c r="B36" s="139" t="s">
        <v>167</v>
      </c>
      <c r="C36" s="140">
        <v>26</v>
      </c>
      <c r="D36" s="22" t="s">
        <v>20</v>
      </c>
    </row>
  </sheetData>
  <sortState ref="A10:C29">
    <sortCondition ref="C10:C29"/>
  </sortState>
  <mergeCells count="8">
    <mergeCell ref="A31:C31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BONAERENSES 9H</vt:lpstr>
      <vt:lpstr>BONAERENSES 18H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2022-07-18T21:25:08Z</cp:lastPrinted>
  <dcterms:created xsi:type="dcterms:W3CDTF">2000-04-30T13:23:02Z</dcterms:created>
  <dcterms:modified xsi:type="dcterms:W3CDTF">2022-07-19T14:00:10Z</dcterms:modified>
</cp:coreProperties>
</file>